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V:\CASTELLI\2021\Servizio Corse\ceník\"/>
    </mc:Choice>
  </mc:AlternateContent>
  <xr:revisionPtr revIDLastSave="0" documentId="13_ncr:1_{016077DE-F4AB-4C4B-A21B-2B69FFF94F2C}" xr6:coauthVersionLast="46" xr6:coauthVersionMax="46" xr10:uidLastSave="{00000000-0000-0000-0000-000000000000}"/>
  <bookViews>
    <workbookView xWindow="-108" yWindow="-108" windowWidth="23256" windowHeight="14016" tabRatio="545" xr2:uid="{00000000-000D-0000-FFFF-FFFF00000000}"/>
  </bookViews>
  <sheets>
    <sheet name="ceník" sheetId="2" r:id="rId1"/>
    <sheet name="objednávkový formulář" sheetId="3" r:id="rId2"/>
    <sheet name="tabulka velikostí" sheetId="5" r:id="rId3"/>
  </sheets>
  <definedNames>
    <definedName name="__xlnm.Print_Area" localSheetId="2">'tabulka velikostí'!$A$1:$K$41</definedName>
    <definedName name="_1Excel_BuiltIn_Print_Area_1_1_1_1_1_1">'objednávkový formulář'!$A$1:$P$130</definedName>
    <definedName name="CLO">#REF!</definedName>
    <definedName name="dop" localSheetId="0">ceník!$C$5</definedName>
    <definedName name="doprava">#REF!</definedName>
    <definedName name="DPH">#REF!</definedName>
    <definedName name="Excel_BuiltIn_Print_Area" localSheetId="2">'tabulka velikostí'!$A$1:$K$41</definedName>
    <definedName name="Excel_BuiltIn_Print_Area_1_1">'objednávkový formulář'!$A$1:$V$119</definedName>
    <definedName name="Excel_BuiltIn_Print_Area_1_1_1">'objednávkový formulář'!$A$1:$V$118</definedName>
    <definedName name="Excel_BuiltIn_Print_Area_1_1_1_1">'objednávkový formulář'!$A$1:$V$121</definedName>
    <definedName name="Excel_BuiltIn_Print_Area_1_1_1_1_1">'objednávkový formulář'!$A$1:$V$117</definedName>
    <definedName name="Excel_BuiltIn_Print_Area_1_1_1_1_2_3">#REF!</definedName>
    <definedName name="Excel_BuiltIn_Print_Area_1_1_1_2_3">#REF!</definedName>
    <definedName name="Excel_BuiltIn_Print_Area_1_1_2_3">#REF!</definedName>
    <definedName name="kurz">#REF!</definedName>
    <definedName name="MOC">#REF!</definedName>
    <definedName name="_xlnm.Print_Titles" localSheetId="0">ceník!$9:$11</definedName>
    <definedName name="_xlnm.Print_Titles" localSheetId="1">'objednávkový formulář'!$12:$13</definedName>
    <definedName name="_xlnm.Print_Area" localSheetId="0">ceník!$A$1:$H$109</definedName>
    <definedName name="_xlnm.Print_Area" localSheetId="1">'objednávkový formulář'!$A$1:$Y$119</definedName>
    <definedName name="_xlnm.Print_Area" localSheetId="2">'tabulka velikostí'!$A$1:$P$46</definedName>
    <definedName name="ra">ceník!$C$8</definedName>
    <definedName name="raba">ceník!$C$8</definedName>
    <definedName name="rabat">#REF!</definedName>
    <definedName name="rezie">ceník!$C$6</definedName>
    <definedName name="sleva">#REF!</definedName>
    <definedName name="VOC">#REF!</definedName>
    <definedName name="zisk">#REF!</definedName>
  </definedNames>
  <calcPr calcId="181029"/>
  <fileRecoveryPr autoRecover="0"/>
</workbook>
</file>

<file path=xl/calcChain.xml><?xml version="1.0" encoding="utf-8"?>
<calcChain xmlns="http://schemas.openxmlformats.org/spreadsheetml/2006/main">
  <c r="X16" i="3" l="1"/>
  <c r="Y16" i="3" s="1"/>
  <c r="Y115" i="3" s="1"/>
  <c r="T16" i="3"/>
  <c r="T17" i="3"/>
  <c r="X17" i="3"/>
  <c r="Y17" i="3"/>
  <c r="T19" i="3"/>
  <c r="X19" i="3"/>
  <c r="Y19" i="3"/>
  <c r="T20" i="3"/>
  <c r="X20" i="3"/>
  <c r="Y20" i="3"/>
  <c r="T21" i="3"/>
  <c r="X21" i="3"/>
  <c r="Y21" i="3"/>
  <c r="T22" i="3"/>
  <c r="X22" i="3"/>
  <c r="Y22" i="3"/>
  <c r="T24" i="3"/>
  <c r="X24" i="3"/>
  <c r="Y24" i="3"/>
  <c r="T25" i="3"/>
  <c r="X25" i="3"/>
  <c r="Y25" i="3"/>
  <c r="T26" i="3"/>
  <c r="X26" i="3"/>
  <c r="Y26" i="3"/>
  <c r="T27" i="3"/>
  <c r="X27" i="3"/>
  <c r="Y27" i="3"/>
  <c r="T28" i="3"/>
  <c r="X28" i="3"/>
  <c r="Y28" i="3"/>
  <c r="T29" i="3"/>
  <c r="X29" i="3"/>
  <c r="Y29" i="3"/>
  <c r="T30" i="3"/>
  <c r="X30" i="3"/>
  <c r="Y30" i="3"/>
  <c r="T32" i="3"/>
  <c r="X32" i="3"/>
  <c r="Y32" i="3"/>
  <c r="T34" i="3"/>
  <c r="X34" i="3"/>
  <c r="Y34" i="3"/>
  <c r="T35" i="3"/>
  <c r="X35" i="3"/>
  <c r="Y35" i="3"/>
  <c r="T36" i="3"/>
  <c r="X36" i="3"/>
  <c r="Y36" i="3"/>
  <c r="T38" i="3"/>
  <c r="X38" i="3"/>
  <c r="Y38" i="3"/>
  <c r="T41" i="3"/>
  <c r="X41" i="3"/>
  <c r="Y41" i="3"/>
  <c r="T43" i="3"/>
  <c r="X43" i="3"/>
  <c r="Y43" i="3"/>
  <c r="T44" i="3"/>
  <c r="X44" i="3"/>
  <c r="Y44" i="3"/>
  <c r="T45" i="3"/>
  <c r="X45" i="3"/>
  <c r="Y45" i="3"/>
  <c r="T46" i="3"/>
  <c r="X46" i="3"/>
  <c r="Y46" i="3"/>
  <c r="T48" i="3"/>
  <c r="X48" i="3"/>
  <c r="Y48" i="3"/>
  <c r="T49" i="3"/>
  <c r="X49" i="3"/>
  <c r="Y49" i="3"/>
  <c r="T50" i="3"/>
  <c r="X50" i="3"/>
  <c r="Y50" i="3"/>
  <c r="T51" i="3"/>
  <c r="X51" i="3"/>
  <c r="Y51" i="3"/>
  <c r="T52" i="3"/>
  <c r="X52" i="3"/>
  <c r="Y52" i="3"/>
  <c r="T53" i="3"/>
  <c r="X53" i="3"/>
  <c r="Y53" i="3"/>
  <c r="T54" i="3"/>
  <c r="X54" i="3"/>
  <c r="Y54" i="3"/>
  <c r="T56" i="3"/>
  <c r="X56" i="3"/>
  <c r="Y56" i="3"/>
  <c r="T58" i="3"/>
  <c r="X58" i="3"/>
  <c r="Y58" i="3"/>
  <c r="T59" i="3"/>
  <c r="X59" i="3"/>
  <c r="Y59" i="3"/>
  <c r="T60" i="3"/>
  <c r="X60" i="3"/>
  <c r="Y60" i="3"/>
  <c r="T62" i="3"/>
  <c r="X62" i="3"/>
  <c r="Y62" i="3"/>
  <c r="T65" i="3"/>
  <c r="X65" i="3"/>
  <c r="Y65" i="3"/>
  <c r="T66" i="3"/>
  <c r="X66" i="3"/>
  <c r="Y66" i="3"/>
  <c r="T67" i="3"/>
  <c r="X67" i="3"/>
  <c r="Y67" i="3"/>
  <c r="T68" i="3"/>
  <c r="X68" i="3"/>
  <c r="Y68" i="3"/>
  <c r="T69" i="3"/>
  <c r="X69" i="3"/>
  <c r="Y69" i="3"/>
  <c r="T70" i="3"/>
  <c r="X70" i="3"/>
  <c r="Y70" i="3"/>
  <c r="T71" i="3"/>
  <c r="X71" i="3"/>
  <c r="Y71" i="3"/>
  <c r="T73" i="3"/>
  <c r="X73" i="3"/>
  <c r="Y73" i="3"/>
  <c r="T74" i="3"/>
  <c r="X74" i="3"/>
  <c r="Y74" i="3"/>
  <c r="T75" i="3"/>
  <c r="X75" i="3"/>
  <c r="Y75" i="3"/>
  <c r="T78" i="3"/>
  <c r="X78" i="3"/>
  <c r="Y78" i="3"/>
  <c r="T79" i="3"/>
  <c r="X79" i="3"/>
  <c r="Y79" i="3"/>
  <c r="T80" i="3"/>
  <c r="X80" i="3"/>
  <c r="Y80" i="3"/>
  <c r="T81" i="3"/>
  <c r="X81" i="3"/>
  <c r="Y81" i="3"/>
  <c r="T82" i="3"/>
  <c r="X82" i="3"/>
  <c r="Y82" i="3"/>
  <c r="T85" i="3"/>
  <c r="X85" i="3"/>
  <c r="Y85" i="3"/>
  <c r="T86" i="3"/>
  <c r="X86" i="3"/>
  <c r="Y86" i="3"/>
  <c r="T88" i="3"/>
  <c r="X88" i="3"/>
  <c r="Y88" i="3"/>
  <c r="T90" i="3"/>
  <c r="X90" i="3"/>
  <c r="Y90" i="3"/>
  <c r="T92" i="3"/>
  <c r="X92" i="3"/>
  <c r="Y92" i="3"/>
  <c r="T93" i="3"/>
  <c r="X93" i="3"/>
  <c r="Y93" i="3"/>
  <c r="T94" i="3"/>
  <c r="X94" i="3"/>
  <c r="Y94" i="3"/>
  <c r="T96" i="3"/>
  <c r="X96" i="3"/>
  <c r="Y96" i="3"/>
  <c r="T98" i="3"/>
  <c r="X98" i="3"/>
  <c r="Y98" i="3"/>
  <c r="T99" i="3"/>
  <c r="X99" i="3"/>
  <c r="Y99" i="3"/>
  <c r="T100" i="3"/>
  <c r="X100" i="3"/>
  <c r="Y100" i="3"/>
  <c r="T102" i="3"/>
  <c r="X102" i="3"/>
  <c r="Y102" i="3"/>
  <c r="T103" i="3"/>
  <c r="X103" i="3"/>
  <c r="Y103" i="3"/>
  <c r="T104" i="3"/>
  <c r="X104" i="3"/>
  <c r="Y104" i="3"/>
  <c r="T106" i="3"/>
  <c r="X106" i="3"/>
  <c r="Y106" i="3"/>
  <c r="T107" i="3"/>
  <c r="X107" i="3"/>
  <c r="Y107" i="3"/>
  <c r="T108" i="3"/>
  <c r="X108" i="3"/>
  <c r="Y108" i="3"/>
  <c r="T110" i="3"/>
  <c r="X110" i="3"/>
  <c r="Y110" i="3"/>
  <c r="T111" i="3"/>
  <c r="X111" i="3"/>
  <c r="Y111" i="3"/>
  <c r="T112" i="3"/>
  <c r="X112" i="3"/>
  <c r="Y112" i="3"/>
  <c r="T113" i="3"/>
  <c r="X113" i="3"/>
  <c r="Y113" i="3"/>
  <c r="T114" i="3"/>
  <c r="X114" i="3"/>
  <c r="Y114" i="3"/>
  <c r="X117" i="3"/>
  <c r="Y117" i="3"/>
  <c r="W108" i="3"/>
  <c r="W104" i="3"/>
  <c r="W100" i="3"/>
  <c r="W96" i="3"/>
  <c r="W82" i="3"/>
  <c r="W81" i="3"/>
  <c r="W80" i="3"/>
  <c r="W79" i="3"/>
  <c r="W78" i="3"/>
  <c r="W62" i="3"/>
  <c r="W60" i="3"/>
  <c r="W56" i="3"/>
  <c r="W54" i="3"/>
  <c r="W53" i="3"/>
  <c r="W52" i="3"/>
  <c r="W51" i="3"/>
  <c r="W41" i="3"/>
  <c r="W38" i="3"/>
  <c r="W36" i="3"/>
  <c r="W30" i="3"/>
  <c r="W29" i="3"/>
  <c r="W28" i="3"/>
  <c r="W22" i="3"/>
  <c r="W21" i="3"/>
  <c r="W20" i="3"/>
  <c r="W19" i="3"/>
  <c r="D62" i="2"/>
  <c r="D63" i="2"/>
  <c r="D64" i="2"/>
  <c r="D65" i="2"/>
  <c r="D61" i="2"/>
  <c r="H65" i="2"/>
  <c r="G65" i="2"/>
  <c r="F65" i="2"/>
  <c r="H64" i="2"/>
  <c r="G64" i="2"/>
  <c r="F64" i="2"/>
  <c r="H63" i="2"/>
  <c r="G63" i="2"/>
  <c r="F63" i="2"/>
  <c r="H62" i="2"/>
  <c r="G62" i="2"/>
  <c r="F62" i="2"/>
  <c r="H61" i="2"/>
  <c r="G61" i="2"/>
  <c r="F61" i="2"/>
  <c r="D48" i="2"/>
  <c r="H58" i="2"/>
  <c r="G58" i="2"/>
  <c r="F58" i="2"/>
  <c r="H57" i="2"/>
  <c r="G57" i="2"/>
  <c r="F57" i="2"/>
  <c r="H56" i="2"/>
  <c r="G56" i="2"/>
  <c r="F56" i="2"/>
  <c r="H55" i="2"/>
  <c r="G55" i="2"/>
  <c r="F55" i="2"/>
  <c r="H54" i="2"/>
  <c r="G54" i="2"/>
  <c r="F54" i="2"/>
  <c r="H53" i="2"/>
  <c r="G53" i="2"/>
  <c r="F53" i="2"/>
  <c r="H52" i="2"/>
  <c r="G52" i="2"/>
  <c r="F52" i="2"/>
  <c r="H51" i="2"/>
  <c r="G51" i="2"/>
  <c r="F51" i="2"/>
  <c r="H50" i="2"/>
  <c r="G50" i="2"/>
  <c r="F50" i="2"/>
  <c r="H48" i="2"/>
  <c r="G48" i="2"/>
  <c r="F48" i="2"/>
  <c r="H47" i="2"/>
  <c r="G47" i="2"/>
  <c r="F47" i="2"/>
  <c r="D47" i="2"/>
  <c r="H46" i="2"/>
  <c r="G46" i="2"/>
  <c r="F46" i="2"/>
  <c r="D46" i="2"/>
  <c r="H45" i="2"/>
  <c r="G45" i="2"/>
  <c r="F45" i="2"/>
  <c r="D45" i="2"/>
  <c r="H44" i="2"/>
  <c r="G44" i="2"/>
  <c r="F44" i="2"/>
  <c r="D44" i="2"/>
  <c r="H39" i="2"/>
  <c r="G39" i="2"/>
  <c r="F39" i="2"/>
  <c r="D39" i="2"/>
  <c r="H38" i="2"/>
  <c r="G38" i="2"/>
  <c r="F38" i="2"/>
  <c r="D38" i="2"/>
  <c r="H37" i="2"/>
  <c r="G37" i="2"/>
  <c r="F37" i="2"/>
  <c r="D37" i="2"/>
  <c r="D33" i="2"/>
  <c r="D34" i="2"/>
  <c r="D35" i="2"/>
  <c r="D36" i="2"/>
  <c r="D40" i="2"/>
  <c r="D41" i="2"/>
  <c r="D42" i="2"/>
  <c r="D43" i="2"/>
  <c r="D32" i="2"/>
  <c r="H30" i="2"/>
  <c r="G30" i="2"/>
  <c r="F30" i="2"/>
  <c r="H29" i="2"/>
  <c r="G29" i="2"/>
  <c r="F29" i="2"/>
  <c r="D29" i="2"/>
  <c r="H28" i="2"/>
  <c r="G28" i="2"/>
  <c r="F28" i="2"/>
  <c r="D28" i="2"/>
  <c r="H27" i="2"/>
  <c r="G27" i="2"/>
  <c r="F27" i="2"/>
  <c r="D27" i="2"/>
  <c r="H26" i="2"/>
  <c r="G26" i="2"/>
  <c r="F26" i="2"/>
  <c r="D26" i="2"/>
  <c r="H25" i="2"/>
  <c r="G25" i="2"/>
  <c r="F25" i="2"/>
  <c r="H24" i="2"/>
  <c r="G24" i="2"/>
  <c r="F24" i="2"/>
  <c r="W117" i="3"/>
  <c r="W111" i="3"/>
  <c r="W112" i="3"/>
  <c r="W113" i="3"/>
  <c r="W114" i="3"/>
  <c r="W110" i="3"/>
  <c r="W103" i="3"/>
  <c r="W106" i="3"/>
  <c r="W107" i="3"/>
  <c r="W102" i="3"/>
  <c r="W98" i="3"/>
  <c r="W99" i="3"/>
  <c r="W92" i="3"/>
  <c r="W93" i="3"/>
  <c r="W94" i="3"/>
  <c r="W90" i="3"/>
  <c r="W88" i="3"/>
  <c r="W86" i="3"/>
  <c r="W85" i="3"/>
  <c r="W75" i="3"/>
  <c r="W74" i="3"/>
  <c r="W73" i="3"/>
  <c r="W70" i="3"/>
  <c r="W71" i="3"/>
  <c r="W69" i="3"/>
  <c r="W66" i="3"/>
  <c r="W67" i="3"/>
  <c r="W68" i="3"/>
  <c r="W65" i="3"/>
  <c r="W59" i="3"/>
  <c r="W58" i="3"/>
  <c r="W49" i="3"/>
  <c r="W50" i="3"/>
  <c r="W48" i="3"/>
  <c r="W44" i="3"/>
  <c r="W45" i="3"/>
  <c r="W46" i="3"/>
  <c r="W43" i="3"/>
  <c r="W35" i="3"/>
  <c r="W34" i="3"/>
  <c r="W32" i="3"/>
  <c r="W25" i="3"/>
  <c r="W26" i="3"/>
  <c r="W27" i="3"/>
  <c r="W24" i="3"/>
  <c r="W17" i="3"/>
  <c r="D68" i="2"/>
  <c r="D69" i="2"/>
  <c r="D67" i="2"/>
  <c r="H35" i="2"/>
  <c r="G35" i="2"/>
  <c r="F35" i="2"/>
  <c r="H23" i="2"/>
  <c r="G23" i="2"/>
  <c r="F23" i="2"/>
  <c r="H21" i="2"/>
  <c r="G21" i="2"/>
  <c r="F21" i="2"/>
  <c r="H17" i="2"/>
  <c r="G17" i="2"/>
  <c r="F17" i="2"/>
  <c r="F13" i="2"/>
  <c r="F68" i="2"/>
  <c r="G68" i="2"/>
  <c r="H68" i="2"/>
  <c r="F69" i="2"/>
  <c r="G69" i="2"/>
  <c r="H69" i="2"/>
  <c r="H67" i="2"/>
  <c r="G67" i="2"/>
  <c r="F67" i="2"/>
  <c r="F19" i="2"/>
  <c r="G19" i="2"/>
  <c r="H19" i="2"/>
  <c r="F16" i="2"/>
  <c r="G16" i="2"/>
  <c r="H16" i="2"/>
  <c r="F18" i="2"/>
  <c r="G18" i="2"/>
  <c r="H18" i="2"/>
  <c r="H20" i="2"/>
  <c r="G20" i="2"/>
  <c r="F20" i="2"/>
  <c r="G13" i="2"/>
  <c r="H40" i="2"/>
  <c r="H41" i="2"/>
  <c r="H36" i="2"/>
  <c r="G40" i="2"/>
  <c r="G41" i="2"/>
  <c r="G36" i="2"/>
  <c r="F40" i="2"/>
  <c r="F41" i="2"/>
  <c r="F36" i="2"/>
  <c r="H42" i="2"/>
  <c r="H43" i="2"/>
  <c r="H34" i="2"/>
  <c r="G42" i="2"/>
  <c r="G43" i="2"/>
  <c r="G34" i="2"/>
  <c r="F42" i="2"/>
  <c r="F43" i="2"/>
  <c r="F34" i="2"/>
  <c r="H22" i="2"/>
  <c r="G22" i="2"/>
  <c r="F22" i="2"/>
  <c r="H14" i="2"/>
  <c r="H32" i="2"/>
  <c r="H15" i="2"/>
  <c r="H33" i="2"/>
  <c r="H59" i="2"/>
  <c r="H13" i="2"/>
  <c r="G14" i="2"/>
  <c r="G32" i="2"/>
  <c r="G15" i="2"/>
  <c r="G33" i="2"/>
  <c r="G59" i="2"/>
  <c r="F14" i="2"/>
  <c r="F32" i="2"/>
  <c r="F15" i="2"/>
  <c r="F33" i="2"/>
  <c r="F59" i="2"/>
  <c r="W16" i="3" l="1"/>
  <c r="Y118" i="3"/>
  <c r="Y119" i="3"/>
</calcChain>
</file>

<file path=xl/sharedStrings.xml><?xml version="1.0" encoding="utf-8"?>
<sst xmlns="http://schemas.openxmlformats.org/spreadsheetml/2006/main" count="525" uniqueCount="257">
  <si>
    <t>VIVA Lanškroun spol. s r.o.</t>
  </si>
  <si>
    <t>Opletalova 92, 563 01 Lanškroun</t>
  </si>
  <si>
    <t>internet: www.castelli.cz</t>
  </si>
  <si>
    <t>kód</t>
  </si>
  <si>
    <t>model</t>
  </si>
  <si>
    <t>10-29 ks</t>
  </si>
  <si>
    <t>30-60 ks</t>
  </si>
  <si>
    <t>61-120 ks</t>
  </si>
  <si>
    <t>121-400 ks</t>
  </si>
  <si>
    <t>-</t>
  </si>
  <si>
    <t xml:space="preserve"> </t>
  </si>
  <si>
    <t>XXS</t>
  </si>
  <si>
    <t>XS</t>
  </si>
  <si>
    <t>S</t>
  </si>
  <si>
    <t>M</t>
  </si>
  <si>
    <t>L</t>
  </si>
  <si>
    <t xml:space="preserve">  </t>
  </si>
  <si>
    <t xml:space="preserve">DATUM: </t>
  </si>
  <si>
    <t>PSČ, město:</t>
  </si>
  <si>
    <t>DIČ:</t>
  </si>
  <si>
    <t>Jméno:</t>
  </si>
  <si>
    <t>E-mail:</t>
  </si>
  <si>
    <t>Adresa:</t>
  </si>
  <si>
    <t xml:space="preserve">Tel.: </t>
  </si>
  <si>
    <t>Všeobecné podmínky:</t>
  </si>
  <si>
    <t>popis</t>
  </si>
  <si>
    <t>dres krátké rukávy, dlouhý zip</t>
  </si>
  <si>
    <t>IČ:</t>
  </si>
  <si>
    <t>cena s DPH</t>
  </si>
  <si>
    <t>celkem s DPH</t>
  </si>
  <si>
    <t>zateplený dres dlouhé rukávy, dlouhý zip</t>
  </si>
  <si>
    <t xml:space="preserve">AERO RACE GLOVES </t>
  </si>
  <si>
    <t>ROSSO CORSA 9 SOCK</t>
  </si>
  <si>
    <t>AERO RACE  SHOE COVER</t>
  </si>
  <si>
    <t>BARVA ZIPU</t>
  </si>
  <si>
    <t>DOPLŇKY</t>
  </si>
  <si>
    <t>2XL</t>
  </si>
  <si>
    <t>3XL</t>
  </si>
  <si>
    <t>4XL</t>
  </si>
  <si>
    <t>5XL</t>
  </si>
  <si>
    <t xml:space="preserve">rukavice </t>
  </si>
  <si>
    <t xml:space="preserve">návleky na ruce </t>
  </si>
  <si>
    <t>čepice</t>
  </si>
  <si>
    <t>sleva 10 %</t>
  </si>
  <si>
    <t>sleva 13 %</t>
  </si>
  <si>
    <t>sleva 16 %</t>
  </si>
  <si>
    <t>ROSSO CORSA 13 SOCKS</t>
  </si>
  <si>
    <t>návleky na nohy</t>
  </si>
  <si>
    <t>návleky na kolena</t>
  </si>
  <si>
    <t>BARVA LYCRY V ROZKROKU</t>
  </si>
  <si>
    <r>
      <t xml:space="preserve">dres krátké rukávy, dlouhý zip, </t>
    </r>
    <r>
      <rPr>
        <sz val="11"/>
        <color indexed="10"/>
        <rFont val="Calibri"/>
        <family val="2"/>
        <charset val="238"/>
      </rPr>
      <t xml:space="preserve">ROSSO </t>
    </r>
    <r>
      <rPr>
        <sz val="11"/>
        <rFont val="Calibri"/>
        <family val="2"/>
        <charset val="238"/>
      </rPr>
      <t>CORSA</t>
    </r>
  </si>
  <si>
    <t>ROSSO CORSA 9 SOCK PAC</t>
  </si>
  <si>
    <t>ROSSO CORSA 13 SOCKS PAC</t>
  </si>
  <si>
    <t>CORSA SHOE COVER</t>
  </si>
  <si>
    <t>6Y</t>
  </si>
  <si>
    <t>8Y</t>
  </si>
  <si>
    <t>10Y</t>
  </si>
  <si>
    <t>12Y</t>
  </si>
  <si>
    <t>S/M</t>
  </si>
  <si>
    <t>L/XL</t>
  </si>
  <si>
    <t>zpracování objednávky</t>
  </si>
  <si>
    <t xml:space="preserve">THERMOFLEX LEG WARMER|FULLY PRINTED </t>
  </si>
  <si>
    <t xml:space="preserve">THERMOFLEX KNEE WARMER|FULLY PRINTED </t>
  </si>
  <si>
    <t>FULLY PRINTED - celoplošný potisk</t>
  </si>
  <si>
    <t>dětský dres kr. rukávy, dlouhý zip</t>
  </si>
  <si>
    <t>dětský dres dl. rukávy, dlouhý zip</t>
  </si>
  <si>
    <t>dětské kalhoty s laclem, dětská vložka</t>
  </si>
  <si>
    <t>jednorázový poplatek (objednávka za méně než 199.000 Kč s DPH)</t>
  </si>
  <si>
    <t>e-mail: castelli@viva-sport.cz</t>
  </si>
  <si>
    <t xml:space="preserve"> PRO LIGHT WIND VEST </t>
  </si>
  <si>
    <t xml:space="preserve"> PRO FIT RAIN JACKET </t>
  </si>
  <si>
    <t xml:space="preserve"> PRO MESH W SLEEVELESS </t>
  </si>
  <si>
    <t xml:space="preserve"> SANREMO 4.0 SPEED SUIT</t>
  </si>
  <si>
    <t xml:space="preserve"> SORPASSO TEAM WINTER BIB TIGHT</t>
  </si>
  <si>
    <t>FAST FEET SOCK</t>
  </si>
  <si>
    <t xml:space="preserve">BARVA </t>
  </si>
  <si>
    <t xml:space="preserve"> SANREMO 4.0 W SPEED SUIT</t>
  </si>
  <si>
    <t xml:space="preserve"> SQUADRA JERSEY  </t>
  </si>
  <si>
    <t>COMPETIZIONE BIBSHORT</t>
  </si>
  <si>
    <t>COMPETIZIONE W BIBSHORT</t>
  </si>
  <si>
    <t>COMPETIZIONE W SHORT</t>
  </si>
  <si>
    <t>ALL-AROUND SPEED SUIT SS</t>
  </si>
  <si>
    <t>ALL-AROUND W SPEED SUIT SS</t>
  </si>
  <si>
    <r>
      <t>bunda krátké rukávy, GORE-TEX INFINIUM</t>
    </r>
    <r>
      <rPr>
        <sz val="11"/>
        <rFont val="Calibri"/>
        <family val="2"/>
        <charset val="238"/>
      </rPr>
      <t>™</t>
    </r>
    <r>
      <rPr>
        <sz val="11"/>
        <rFont val="Calibri"/>
        <family val="2"/>
        <charset val="238"/>
        <scheme val="minor"/>
      </rPr>
      <t xml:space="preserve">, </t>
    </r>
    <r>
      <rPr>
        <sz val="11"/>
        <color indexed="10"/>
        <rFont val="Calibri"/>
        <family val="2"/>
        <charset val="238"/>
      </rPr>
      <t xml:space="preserve">ROSSO </t>
    </r>
    <r>
      <rPr>
        <sz val="11"/>
        <rFont val="Calibri"/>
        <family val="2"/>
        <charset val="238"/>
      </rPr>
      <t>CORSA</t>
    </r>
  </si>
  <si>
    <r>
      <t xml:space="preserve">bunda dlouhé rukávy,  GORE-TEX INFINIUM™, </t>
    </r>
    <r>
      <rPr>
        <sz val="11"/>
        <color rgb="FFFF0000"/>
        <rFont val="Calibri"/>
        <family val="2"/>
        <charset val="238"/>
        <scheme val="minor"/>
      </rPr>
      <t>ROSSO</t>
    </r>
    <r>
      <rPr>
        <sz val="11"/>
        <rFont val="Calibri"/>
        <family val="2"/>
        <charset val="238"/>
        <scheme val="minor"/>
      </rPr>
      <t xml:space="preserve"> CORSA</t>
    </r>
  </si>
  <si>
    <t>min. množství</t>
  </si>
  <si>
    <t>10 ks</t>
  </si>
  <si>
    <t>návleky na tretry, Lycra</t>
  </si>
  <si>
    <t>návleky na tretry větru a voděodolné, zateplené</t>
  </si>
  <si>
    <t xml:space="preserve">THERMOFLEX ARM WARMER|FULLY PRINTED </t>
  </si>
  <si>
    <t>ponožky, výška nápletu 9 cm</t>
  </si>
  <si>
    <t>100 ks</t>
  </si>
  <si>
    <t>ponožky, výška nápletu 13 cm</t>
  </si>
  <si>
    <t>150 ks</t>
  </si>
  <si>
    <t>ROSSO CORSA 9 SOCK PAC*</t>
  </si>
  <si>
    <t>4. Grafický návrh a specifikace musí být při objednávce závazně potvrzeny.</t>
  </si>
  <si>
    <t>5. Velikosti log a grafiky jsou přizpůsobené všem objednaným velikostem a u různých velikostí jsou pak vždy stejné, pokud nebude dohodnuto jinak.</t>
  </si>
  <si>
    <t>6. Při objednání je třeba uhradit zálohu v hodnotě 80 % z ceny výrobků s DPH + případný poplatek.</t>
  </si>
  <si>
    <t>7. Při dodání objednaných výrobků se uhradí zbytek z ceny výrobků.</t>
  </si>
  <si>
    <t>8. V případě objednávky za méně než 199.000 Kč s DPH je nutné uhradit poplatek ve výši 6.490 Kč s DPH.</t>
  </si>
  <si>
    <t>11. Po potvrzení objednávky, schválení grafického návrhu a uhrazení zálohy bude zboží dodané do 10 týdnů. Přesný termín dodání bude potvrzen.</t>
  </si>
  <si>
    <t>12. Při návrhu vlastních designů se musí zachovat umístění a barevnost log a nápisů Castelli dle vzorového návrhu.</t>
  </si>
  <si>
    <t>13. U kalhot je třeba vybrat barvu materiálu v rozkroku z uvedených možností.</t>
  </si>
  <si>
    <t>tel.: 732 523 057</t>
  </si>
  <si>
    <r>
      <t xml:space="preserve">bunda, </t>
    </r>
    <r>
      <rPr>
        <sz val="11"/>
        <color rgb="FFFF0000"/>
        <rFont val="Calibri"/>
        <family val="2"/>
        <charset val="238"/>
        <scheme val="minor"/>
      </rPr>
      <t>ROSSO</t>
    </r>
    <r>
      <rPr>
        <sz val="11"/>
        <rFont val="Calibri"/>
        <family val="2"/>
        <charset val="238"/>
        <scheme val="minor"/>
      </rPr>
      <t xml:space="preserve"> CORSA</t>
    </r>
  </si>
  <si>
    <t>ROSSO CORSA 13 SOCK PAC*</t>
  </si>
  <si>
    <t>ROSSO CORSA 13 SOCK</t>
  </si>
  <si>
    <t>cyklistická čepice</t>
  </si>
  <si>
    <t xml:space="preserve">2. Minimální množství je 10 ks. V případě další doobjednávky je minimální množství rovněž 10 ks. Pokud původní objednávka dosáhla hodnoty alespoň 75.000 Kč s DPH, lze při navýšení základní ceny o 15 % doobjednat již od 5 ks. </t>
  </si>
  <si>
    <t xml:space="preserve">THERMOFLEX ARM WARMER |FULLY PRINTED </t>
  </si>
  <si>
    <t>3. V případě objednávky v minimální hondotě 75.000 Kč s DPH je minimální množství u vybraných položek 5 ks.</t>
  </si>
  <si>
    <t>10. Barvy v grafickém návrhu je nutné uvádět dle vzorníku barev Pantone.</t>
  </si>
  <si>
    <t>* PAC - stejné balení, jako je ve standardní kolekci Castelli</t>
  </si>
  <si>
    <t>konečná cena s DPH</t>
  </si>
  <si>
    <t>základní cena s DPH</t>
  </si>
  <si>
    <t>konečná cena bez DPH</t>
  </si>
  <si>
    <t>celková cena  s DPH</t>
  </si>
  <si>
    <t>ks</t>
  </si>
  <si>
    <t>Odběratel</t>
  </si>
  <si>
    <t>Kontaktní osoba</t>
  </si>
  <si>
    <t>Dodací adresa</t>
  </si>
  <si>
    <t>(+) přirážka %</t>
  </si>
  <si>
    <t>(-) sleva %</t>
  </si>
  <si>
    <t>XL</t>
  </si>
  <si>
    <t>základní cena</t>
  </si>
  <si>
    <t>přirážka 15 %</t>
  </si>
  <si>
    <t xml:space="preserve"> záloha 80% + poplatek (s DPH)</t>
  </si>
  <si>
    <t>ceník Castelli Servizio Corse - oblečení s vlastním designem 2021 - cyklistika</t>
  </si>
  <si>
    <t>MEN'S CUSTOM</t>
  </si>
  <si>
    <t>5-9 ks</t>
  </si>
  <si>
    <t>ENDURANCE EQUIPE JERSEY</t>
  </si>
  <si>
    <t>UNLIMITED GRAVEL BIBSHORT</t>
  </si>
  <si>
    <t>kalhoty s laclem, vložka Kiss AIR</t>
  </si>
  <si>
    <t xml:space="preserve"> FREE AERO RACE 4 BIB SHORT</t>
  </si>
  <si>
    <t xml:space="preserve"> AERO RACE 6.0 JERSEY   </t>
  </si>
  <si>
    <t xml:space="preserve"> CLIMBER'S 3.0 JERSEY </t>
  </si>
  <si>
    <t>COMPETIZIONE 2 JERSEY</t>
  </si>
  <si>
    <t xml:space="preserve">kalhoty s laclem, vložka Progetto X2 Air seamless </t>
  </si>
  <si>
    <r>
      <t>kalhoty s laclem, vložka Kiss AIR, GIRO</t>
    </r>
    <r>
      <rPr>
        <vertAlign val="superscript"/>
        <sz val="11"/>
        <rFont val="Calibri"/>
        <family val="2"/>
        <charset val="238"/>
        <scheme val="minor"/>
      </rPr>
      <t>4</t>
    </r>
    <r>
      <rPr>
        <sz val="11"/>
        <rFont val="Calibri"/>
        <family val="2"/>
        <charset val="238"/>
        <scheme val="minor"/>
      </rPr>
      <t xml:space="preserve"> printed</t>
    </r>
  </si>
  <si>
    <r>
      <t>kalhoty s laclem, vložka Progetto X2 Air seamless, GIRO</t>
    </r>
    <r>
      <rPr>
        <vertAlign val="superscript"/>
        <sz val="11"/>
        <rFont val="Calibri"/>
        <family val="2"/>
        <charset val="238"/>
        <scheme val="minor"/>
      </rPr>
      <t>4</t>
    </r>
    <r>
      <rPr>
        <sz val="11"/>
        <rFont val="Calibri"/>
        <family val="2"/>
        <charset val="238"/>
        <scheme val="minor"/>
      </rPr>
      <t xml:space="preserve"> printed</t>
    </r>
  </si>
  <si>
    <t>kalhoty do pasu, vložka Kiss AIR</t>
  </si>
  <si>
    <t>COMPETIZIONE SHORT</t>
  </si>
  <si>
    <t xml:space="preserve"> BODY PAINT 4.X SPEED SUIT LS </t>
  </si>
  <si>
    <r>
      <t xml:space="preserve">kombinéza, kr. rukávy, ROSSO </t>
    </r>
    <r>
      <rPr>
        <sz val="11"/>
        <color rgb="FFFF0000"/>
        <rFont val="Calibri"/>
        <family val="2"/>
        <charset val="238"/>
        <scheme val="minor"/>
      </rPr>
      <t>CORSA</t>
    </r>
    <r>
      <rPr>
        <sz val="11"/>
        <rFont val="Calibri"/>
        <family val="2"/>
        <charset val="238"/>
        <scheme val="minor"/>
      </rPr>
      <t xml:space="preserve">, vložka Progetto X2 Air seamless </t>
    </r>
  </si>
  <si>
    <r>
      <t xml:space="preserve">kombinéza, dl. rukávy, ROSSO </t>
    </r>
    <r>
      <rPr>
        <sz val="11"/>
        <color rgb="FFFF0000"/>
        <rFont val="Calibri"/>
        <family val="2"/>
        <charset val="238"/>
        <scheme val="minor"/>
      </rPr>
      <t>CORSA</t>
    </r>
    <r>
      <rPr>
        <sz val="11"/>
        <rFont val="Calibri"/>
        <family val="2"/>
        <charset val="238"/>
        <scheme val="minor"/>
      </rPr>
      <t xml:space="preserve">, vložka Progetto X2 Air seamless </t>
    </r>
  </si>
  <si>
    <t>kombinéza, kr. rukávy, vložka Kiss AIR</t>
  </si>
  <si>
    <t>kombinéza, dl. rukávy, vložka Kiss AIR</t>
  </si>
  <si>
    <t>ALL-AROUND SPEED SUIT LS</t>
  </si>
  <si>
    <t>spodní triko, bez rukávu</t>
  </si>
  <si>
    <t>WOMAN'S CUSTOM</t>
  </si>
  <si>
    <t>ENDURANCE EQUIPE W JERSEY</t>
  </si>
  <si>
    <t>UNLIMITED GRAVEL W BIBSHORT</t>
  </si>
  <si>
    <t>dres krátké rukávy, dlouhý zip, s kapsou na zip</t>
  </si>
  <si>
    <t xml:space="preserve">COMPETIZIONE W 2 JERSEY </t>
  </si>
  <si>
    <t xml:space="preserve"> SQUADRA W JERSEY   </t>
  </si>
  <si>
    <t xml:space="preserve"> FREE AERO 4 WOMEN BIB SHORT</t>
  </si>
  <si>
    <t xml:space="preserve"> BODY PAINT 4.X W SPEED SUIT LS </t>
  </si>
  <si>
    <t xml:space="preserve"> SANREMO 4.0 SPEED SUIT </t>
  </si>
  <si>
    <t>ALL-AROUND W SPEED SUIT LS</t>
  </si>
  <si>
    <t xml:space="preserve"> PRO MESH SLEEVELESS </t>
  </si>
  <si>
    <t>MEN'S CUSTOM PROTECTION</t>
  </si>
  <si>
    <t xml:space="preserve"> THERMAL LONG-SLEEVE JERSEY  FZ</t>
  </si>
  <si>
    <t>COOL WEATHER GT-I VEST</t>
  </si>
  <si>
    <t xml:space="preserve"> GABBA TEAM, WS</t>
  </si>
  <si>
    <t xml:space="preserve"> PERFETTO LS TEAM , WS </t>
  </si>
  <si>
    <t>vesta, Gore-Tex Infinium Windstopper</t>
  </si>
  <si>
    <r>
      <t xml:space="preserve">vesta,  ROSSO </t>
    </r>
    <r>
      <rPr>
        <sz val="11"/>
        <color rgb="FFFF0000"/>
        <rFont val="Calibri"/>
        <family val="2"/>
        <charset val="238"/>
        <scheme val="minor"/>
      </rPr>
      <t>CORSA</t>
    </r>
  </si>
  <si>
    <t>zimní bunda s Gore-Tex Infinium Windstopper, dlouhý zip</t>
  </si>
  <si>
    <t xml:space="preserve"> OMLOOP THERMAL BIBSHORT</t>
  </si>
  <si>
    <t>WOMAN'S CUSTOM PROTECTION</t>
  </si>
  <si>
    <t xml:space="preserve"> THERMAL LONG-SLEEVE W JERSEY  FZ</t>
  </si>
  <si>
    <t xml:space="preserve"> PRO LIGHT W WIND VEST </t>
  </si>
  <si>
    <t xml:space="preserve"> GABBA W TEAM, WS</t>
  </si>
  <si>
    <t xml:space="preserve"> PERFETTO W LS TEAM , WS </t>
  </si>
  <si>
    <t>FAST FEET TT Shoecover</t>
  </si>
  <si>
    <t>vysoké ponožky na časovku</t>
  </si>
  <si>
    <t>návleky na tretry na časovku</t>
  </si>
  <si>
    <t>ROSSO CORSA 18 SOCK</t>
  </si>
  <si>
    <t>ponožky, výška nápletu 18 cm</t>
  </si>
  <si>
    <t xml:space="preserve">PERFORMANCE CYCLING CAP </t>
  </si>
  <si>
    <t>CLASSIC CYCLING CAP Designer</t>
  </si>
  <si>
    <t>HEAD THINGY (Neck warmer)</t>
  </si>
  <si>
    <t>THERMAL SKULLY 2</t>
  </si>
  <si>
    <t>THERMAL HEADBAND 2</t>
  </si>
  <si>
    <t>čelenka</t>
  </si>
  <si>
    <t>nákrčník</t>
  </si>
  <si>
    <t>ceník je platný od 01.04.2021</t>
  </si>
  <si>
    <t>9. Za každé logo nedodané ve vektorovém formátu je nutné uhradit poplatek ve výši 1.690 Kč s DPH. Vektorovými formáty se rozumí: *.eps, *.ai, *.pdf (open).</t>
  </si>
  <si>
    <t>V případě změny kurzu Kč/Eur o více jak 2 % vzhledem ke kurzu k 02.03.2021 si dodavatel vyhrazuje právo ke změně cen.</t>
  </si>
  <si>
    <t>1. Výrobky jsou stejné, jaké používá profesionální tým Ineos Grenadiers.</t>
  </si>
  <si>
    <t>ROSSO CORSA 18 SOCK PAC*</t>
  </si>
  <si>
    <t>CASTELLI SERVIZIO CORSE 2021 cyklistika - objednávka</t>
  </si>
  <si>
    <t xml:space="preserve"> MEN'S CUSTOM </t>
  </si>
  <si>
    <t xml:space="preserve"> ENDURANCE EQUIPE JERSEY</t>
  </si>
  <si>
    <t xml:space="preserve"> SQUADRA JERSEY </t>
  </si>
  <si>
    <t xml:space="preserve"> COMPETIZIONE 2 JERSEY </t>
  </si>
  <si>
    <t xml:space="preserve"> COMPETIZIONE 2 JERSEY</t>
  </si>
  <si>
    <t xml:space="preserve"> UNLIMITED GRAVEL BIBSHORT</t>
  </si>
  <si>
    <t xml:space="preserve"> COMPETIZIONE BIBSHORT</t>
  </si>
  <si>
    <t xml:space="preserve"> COMPETIZIONE SHORT</t>
  </si>
  <si>
    <t xml:space="preserve"> SANREMO 4.0 SPEED SUIT SS</t>
  </si>
  <si>
    <t xml:space="preserve"> BODY PAINT 4.X SPEED SUIT LS</t>
  </si>
  <si>
    <t xml:space="preserve"> ALL-AROUND SPEED SUIT SS</t>
  </si>
  <si>
    <t xml:space="preserve"> ALL-AROUND SPEED SUIT LS</t>
  </si>
  <si>
    <t xml:space="preserve"> WOMAN'S CUSTOM </t>
  </si>
  <si>
    <t xml:space="preserve"> AERO PRO W JERSEY </t>
  </si>
  <si>
    <t xml:space="preserve"> ENDURANCE EQUIPE W JERSEY </t>
  </si>
  <si>
    <t xml:space="preserve"> SQUADRA W JERSEY </t>
  </si>
  <si>
    <t xml:space="preserve"> COMPETIZIONE 2 W JERSEY</t>
  </si>
  <si>
    <t xml:space="preserve"> COMPETIZIONE 2 W JERSEY </t>
  </si>
  <si>
    <t xml:space="preserve"> FREE AERO 4 WOMEN SHORT</t>
  </si>
  <si>
    <t xml:space="preserve"> UNLIMITED GRAVEL W BIBSHORT</t>
  </si>
  <si>
    <t xml:space="preserve"> COMPETIZIONE W BIBSHORT</t>
  </si>
  <si>
    <t xml:space="preserve"> COMPETIZIONE W BIBSHORT </t>
  </si>
  <si>
    <t xml:space="preserve"> COMPETIZIONE W SHORT</t>
  </si>
  <si>
    <t xml:space="preserve"> BODY PAINT 4.X W SPEED SUIT LS</t>
  </si>
  <si>
    <t xml:space="preserve"> ALL-AROUND W SPEED SUIT SS</t>
  </si>
  <si>
    <t xml:space="preserve"> ALL-AROUND W SPEED SUIT LS</t>
  </si>
  <si>
    <t xml:space="preserve"> PRO MESH W SLEEVELESS</t>
  </si>
  <si>
    <t xml:space="preserve"> MEN'S CUSTOM PROTECTION</t>
  </si>
  <si>
    <t xml:space="preserve"> THERMAL LONG-SLEEVE JERSEY </t>
  </si>
  <si>
    <t xml:space="preserve"> PRO FIT RAIN JACKET</t>
  </si>
  <si>
    <t xml:space="preserve"> COOL WEATHER GT-I VEST</t>
  </si>
  <si>
    <t xml:space="preserve"> GABBA TEAM,  fully printable</t>
  </si>
  <si>
    <t xml:space="preserve"> PERFETTO LS TEAM, fully printable</t>
  </si>
  <si>
    <t xml:space="preserve"> WINTER GT-I THERMAL JACKET</t>
  </si>
  <si>
    <t xml:space="preserve"> SORPASSO TEAM WINTER BIBTIGHT, No pad</t>
  </si>
  <si>
    <t xml:space="preserve"> SORPASSO TEAM WINTER BIBTIGHT</t>
  </si>
  <si>
    <t xml:space="preserve"> WOMAN'S CUSTOM PROTECTION</t>
  </si>
  <si>
    <t xml:space="preserve"> THERMAL LONG-SLEEVE W JERSEY </t>
  </si>
  <si>
    <t xml:space="preserve"> WINTER GT-I W THERMAL JACKET</t>
  </si>
  <si>
    <t xml:space="preserve"> GABBA W TEAM, fully printable</t>
  </si>
  <si>
    <t xml:space="preserve"> PERFETTO W LS TEAM,  fully printable</t>
  </si>
  <si>
    <t>KID'S CUSTOM</t>
  </si>
  <si>
    <t xml:space="preserve"> FAST FEET SOCK</t>
  </si>
  <si>
    <t xml:space="preserve"> FAST FEET TT Shoecover</t>
  </si>
  <si>
    <t xml:space="preserve"> AERO RACE  SHOECOVER </t>
  </si>
  <si>
    <t xml:space="preserve"> CORSA SHOECOVER </t>
  </si>
  <si>
    <t>ROSSO CORSA 18 SOCKS</t>
  </si>
  <si>
    <t>ROSSO CORSA 18 SOCKS PAC</t>
  </si>
  <si>
    <t>UNI</t>
  </si>
  <si>
    <t xml:space="preserve"> THERMAL SKULLY 2</t>
  </si>
  <si>
    <t xml:space="preserve"> THERMAL HEADBAND 2</t>
  </si>
  <si>
    <t xml:space="preserve"> PERFORMANCE CYCLING CAP </t>
  </si>
  <si>
    <t xml:space="preserve"> CLASSIC CYCLING CAP </t>
  </si>
  <si>
    <t xml:space="preserve"> HEAD THINGY </t>
  </si>
  <si>
    <t xml:space="preserve"> CASTELLI TABULKA VELIKOSTÍ</t>
  </si>
  <si>
    <t xml:space="preserve">FUTURE RACE KID JERSEY </t>
  </si>
  <si>
    <t xml:space="preserve">FUTURE RACE  LS JERSEY </t>
  </si>
  <si>
    <t xml:space="preserve">FUTURE RACE KID BIBSHORT </t>
  </si>
  <si>
    <t xml:space="preserve">FUTURE RACE LS JERSEY </t>
  </si>
  <si>
    <t xml:space="preserve"> AERO PRO W JERSEY    </t>
  </si>
  <si>
    <t>WINTER GT-I THERMAL JACKET</t>
  </si>
  <si>
    <t>WINTER GT-I W THERMAL JACKET</t>
  </si>
  <si>
    <r>
      <t>dlouhé zateplené kalhoty s laclem, vložka Progetto X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 AIR</t>
    </r>
    <r>
      <rPr>
        <sz val="11"/>
        <color rgb="FFFF0000"/>
        <rFont val="Calibri"/>
        <family val="2"/>
        <charset val="238"/>
      </rPr>
      <t/>
    </r>
  </si>
  <si>
    <r>
      <t xml:space="preserve">dlouhé zateplené kalhoty s laclem, </t>
    </r>
    <r>
      <rPr>
        <b/>
        <sz val="11"/>
        <rFont val="Calibri"/>
        <family val="2"/>
        <charset val="238"/>
        <scheme val="minor"/>
      </rPr>
      <t>bez vložky</t>
    </r>
  </si>
  <si>
    <r>
      <t>krátké zateplené kalhoty s laclem, vložka Progetto X</t>
    </r>
    <r>
      <rPr>
        <vertAlign val="superscript"/>
        <sz val="11"/>
        <rFont val="Calibri"/>
        <family val="2"/>
        <charset val="238"/>
      </rPr>
      <t>2</t>
    </r>
    <r>
      <rPr>
        <sz val="11"/>
        <rFont val="Calibri"/>
        <family val="2"/>
        <charset val="238"/>
      </rPr>
      <t xml:space="preserve"> AIR</t>
    </r>
    <r>
      <rPr>
        <sz val="11"/>
        <color rgb="FFFF0000"/>
        <rFont val="Calibri"/>
        <family val="2"/>
        <charset val="23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</si>
</sst>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#,##0\ &quot;Kč&quot;;\-#,##0\ &quot;Kč&quot;"/>
    <numFmt numFmtId="41" formatCode="_-* #,##0_-;\-* #,##0_-;_-* &quot;-&quot;_-;_-@_-"/>
    <numFmt numFmtId="164" formatCode="#,##0\ &quot;Kč&quot;"/>
    <numFmt numFmtId="165" formatCode="\£#,##0.00"/>
    <numFmt numFmtId="166" formatCode="dd/mm/yy"/>
    <numFmt numFmtId="167" formatCode="\€#,##0.00;[Red]\€#,##0.00"/>
    <numFmt numFmtId="168" formatCode="[$€-410]\ #,##0.00;\-[$€-410]\ #,##0.00"/>
    <numFmt numFmtId="169" formatCode="#,##0\ &quot;Kč&quot;;[Red]#,##0\ &quot;Kč&quot;"/>
    <numFmt numFmtId="170" formatCode="000"/>
  </numFmts>
  <fonts count="89">
    <font>
      <sz val="10"/>
      <name val="Arial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11"/>
      <color indexed="9"/>
      <name val="Helvetica Neue"/>
    </font>
    <font>
      <sz val="11"/>
      <color indexed="59"/>
      <name val="Helvetica Neue"/>
    </font>
    <font>
      <b/>
      <sz val="11"/>
      <color indexed="59"/>
      <name val="Helvetica Neue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52"/>
      <name val="Calibri"/>
      <family val="2"/>
    </font>
    <font>
      <b/>
      <sz val="11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1"/>
      <color indexed="62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charset val="238"/>
    </font>
    <font>
      <sz val="11"/>
      <name val="Verdana"/>
      <family val="2"/>
    </font>
    <font>
      <sz val="10"/>
      <name val="Verdana"/>
      <family val="2"/>
    </font>
    <font>
      <sz val="18"/>
      <name val="Arial"/>
      <family val="2"/>
      <charset val="238"/>
    </font>
    <font>
      <sz val="16"/>
      <name val="Verdana"/>
      <family val="2"/>
    </font>
    <font>
      <b/>
      <sz val="11"/>
      <name val="Arial"/>
      <family val="2"/>
      <charset val="238"/>
    </font>
    <font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10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0"/>
      <name val="Arial"/>
      <family val="2"/>
    </font>
    <font>
      <sz val="11"/>
      <name val="Calibri"/>
      <family val="2"/>
      <charset val="238"/>
      <scheme val="minor"/>
    </font>
    <font>
      <b/>
      <sz val="11"/>
      <color indexed="59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59"/>
      <name val="Calibri"/>
      <family val="2"/>
      <charset val="238"/>
      <scheme val="minor"/>
    </font>
    <font>
      <b/>
      <sz val="12"/>
      <color indexed="59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indexed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sz val="12"/>
      <color indexed="5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9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0"/>
      <color indexed="9"/>
      <name val="Calibri"/>
      <family val="2"/>
      <charset val="238"/>
      <scheme val="minor"/>
    </font>
    <font>
      <b/>
      <sz val="9"/>
      <color indexed="9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0"/>
      <color indexed="8"/>
      <name val="Arial"/>
      <family val="2"/>
      <charset val="1"/>
    </font>
    <font>
      <sz val="12"/>
      <color rgb="FFFFFFFF"/>
      <name val="Calibri"/>
      <family val="2"/>
      <charset val="238"/>
    </font>
    <font>
      <sz val="12"/>
      <color indexed="9"/>
      <name val="Calibri"/>
      <family val="2"/>
      <charset val="238"/>
    </font>
    <font>
      <b/>
      <sz val="32"/>
      <color indexed="9"/>
      <name val="Helvetica Neue"/>
      <charset val="1"/>
    </font>
    <font>
      <sz val="11"/>
      <color indexed="59"/>
      <name val="Helvetica Neue"/>
      <charset val="1"/>
    </font>
    <font>
      <b/>
      <sz val="11"/>
      <color indexed="59"/>
      <name val="Helvetica Neue"/>
      <charset val="1"/>
    </font>
    <font>
      <u/>
      <sz val="10"/>
      <color indexed="26"/>
      <name val="Arial"/>
      <family val="2"/>
      <charset val="1"/>
    </font>
    <font>
      <u/>
      <sz val="11"/>
      <color indexed="26"/>
      <name val="Arial"/>
      <family val="2"/>
      <charset val="1"/>
    </font>
    <font>
      <sz val="11"/>
      <color indexed="8"/>
      <name val="Arial"/>
      <family val="2"/>
      <charset val="1"/>
    </font>
    <font>
      <sz val="11"/>
      <color indexed="59"/>
      <name val="Arial"/>
      <family val="2"/>
      <charset val="1"/>
    </font>
    <font>
      <b/>
      <sz val="11"/>
      <color indexed="59"/>
      <name val="Arial"/>
      <family val="2"/>
      <charset val="1"/>
    </font>
    <font>
      <b/>
      <sz val="11"/>
      <color indexed="9"/>
      <name val="Helvetica Neue"/>
      <charset val="1"/>
    </font>
    <font>
      <b/>
      <sz val="11"/>
      <color indexed="63"/>
      <name val="Helvetica Neue"/>
      <charset val="1"/>
    </font>
    <font>
      <sz val="11"/>
      <color indexed="63"/>
      <name val="Helvetica Neue"/>
      <charset val="1"/>
    </font>
    <font>
      <sz val="11"/>
      <color indexed="8"/>
      <name val="Helvetica Neue"/>
      <charset val="1"/>
    </font>
    <font>
      <b/>
      <sz val="13"/>
      <color indexed="59"/>
      <name val="Helvetica Neue"/>
      <charset val="1"/>
    </font>
    <font>
      <sz val="11"/>
      <name val="Helvetica Neue"/>
      <charset val="1"/>
    </font>
  </fonts>
  <fills count="2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3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53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29"/>
        <bgColor indexed="52"/>
      </patternFill>
    </fill>
    <fill>
      <patternFill patternType="solid">
        <fgColor indexed="45"/>
        <bgColor indexed="4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53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18"/>
      </patternFill>
    </fill>
    <fill>
      <patternFill patternType="solid">
        <fgColor rgb="FF000033"/>
        <bgColor rgb="FF000000"/>
      </patternFill>
    </fill>
    <fill>
      <patternFill patternType="solid">
        <fgColor indexed="63"/>
        <bgColor indexed="59"/>
      </patternFill>
    </fill>
    <fill>
      <patternFill patternType="solid">
        <fgColor indexed="16"/>
        <bgColor indexed="10"/>
      </patternFill>
    </fill>
    <fill>
      <patternFill patternType="solid">
        <fgColor indexed="19"/>
        <bgColor indexed="54"/>
      </patternFill>
    </fill>
    <fill>
      <patternFill patternType="solid">
        <fgColor indexed="10"/>
        <bgColor indexed="16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theme="0"/>
      </top>
      <bottom style="thin">
        <color theme="0"/>
      </bottom>
      <diagonal/>
    </border>
    <border>
      <left/>
      <right style="thin">
        <color indexed="8"/>
      </right>
      <top style="thin">
        <color theme="0"/>
      </top>
      <bottom style="thin">
        <color theme="0"/>
      </bottom>
      <diagonal/>
    </border>
    <border>
      <left style="thin">
        <color indexed="8"/>
      </left>
      <right/>
      <top style="thin">
        <color indexed="8"/>
      </top>
      <bottom style="thin">
        <color theme="0"/>
      </bottom>
      <diagonal/>
    </border>
    <border>
      <left/>
      <right style="thin">
        <color indexed="8"/>
      </right>
      <top style="thin">
        <color indexed="8"/>
      </top>
      <bottom style="thin">
        <color theme="0"/>
      </bottom>
      <diagonal/>
    </border>
    <border>
      <left style="thin">
        <color indexed="8"/>
      </left>
      <right/>
      <top style="thin">
        <color theme="0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0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theme="0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theme="0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theme="1"/>
      </left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theme="0"/>
      </right>
      <top style="thin">
        <color indexed="8"/>
      </top>
      <bottom style="thin">
        <color indexed="8"/>
      </bottom>
      <diagonal/>
    </border>
  </borders>
  <cellStyleXfs count="8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2" borderId="1" applyNumberFormat="0" applyAlignment="0" applyProtection="0"/>
    <xf numFmtId="0" fontId="12" fillId="2" borderId="1" applyNumberFormat="0" applyAlignment="0" applyProtection="0"/>
    <xf numFmtId="0" fontId="13" fillId="0" borderId="2" applyNumberFormat="0" applyFill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14" fillId="14" borderId="3" applyNumberFormat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5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3" applyNumberFormat="0" applyAlignment="0" applyProtection="0"/>
    <xf numFmtId="0" fontId="21" fillId="3" borderId="1" applyNumberFormat="0" applyAlignment="0" applyProtection="0"/>
    <xf numFmtId="0" fontId="22" fillId="0" borderId="2" applyNumberFormat="0" applyFill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13" borderId="0" applyNumberFormat="0" applyBorder="0" applyAlignment="0" applyProtection="0"/>
    <xf numFmtId="0" fontId="2" fillId="0" borderId="0"/>
    <xf numFmtId="0" fontId="45" fillId="0" borderId="0"/>
    <xf numFmtId="0" fontId="2" fillId="4" borderId="7" applyNumberFormat="0" applyAlignment="0" applyProtection="0"/>
    <xf numFmtId="0" fontId="2" fillId="4" borderId="7" applyNumberFormat="0" applyAlignment="0" applyProtection="0"/>
    <xf numFmtId="0" fontId="26" fillId="2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9" applyNumberFormat="0" applyFill="0" applyAlignment="0" applyProtection="0"/>
    <xf numFmtId="0" fontId="32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45" fillId="0" borderId="0"/>
    <xf numFmtId="0" fontId="78" fillId="0" borderId="0" applyNumberFormat="0" applyFill="0" applyBorder="0" applyAlignment="0" applyProtection="0"/>
  </cellStyleXfs>
  <cellXfs count="345">
    <xf numFmtId="0" fontId="0" fillId="0" borderId="0" xfId="0"/>
    <xf numFmtId="0" fontId="2" fillId="9" borderId="0" xfId="67" applyNumberFormat="1" applyFont="1" applyFill="1" applyBorder="1" applyAlignment="1" applyProtection="1">
      <protection hidden="1"/>
    </xf>
    <xf numFmtId="0" fontId="2" fillId="0" borderId="0" xfId="67" applyNumberFormat="1" applyFont="1" applyAlignment="1" applyProtection="1">
      <protection hidden="1"/>
    </xf>
    <xf numFmtId="0" fontId="2" fillId="0" borderId="0" xfId="67" applyProtection="1">
      <protection hidden="1"/>
    </xf>
    <xf numFmtId="0" fontId="3" fillId="9" borderId="0" xfId="67" applyNumberFormat="1" applyFont="1" applyFill="1" applyBorder="1" applyAlignment="1" applyProtection="1">
      <alignment horizontal="center" vertical="top" wrapText="1"/>
      <protection hidden="1"/>
    </xf>
    <xf numFmtId="0" fontId="3" fillId="9" borderId="0" xfId="67" applyNumberFormat="1" applyFont="1" applyFill="1" applyBorder="1" applyAlignment="1" applyProtection="1">
      <alignment horizontal="center" vertical="top" wrapText="1"/>
      <protection locked="0"/>
    </xf>
    <xf numFmtId="0" fontId="4" fillId="16" borderId="11" xfId="67" applyNumberFormat="1" applyFont="1" applyFill="1" applyBorder="1" applyAlignment="1" applyProtection="1">
      <alignment vertical="top" wrapText="1"/>
      <protection hidden="1"/>
    </xf>
    <xf numFmtId="0" fontId="4" fillId="16" borderId="0" xfId="67" applyNumberFormat="1" applyFont="1" applyFill="1" applyBorder="1" applyAlignment="1" applyProtection="1">
      <alignment vertical="top" wrapText="1"/>
      <protection hidden="1"/>
    </xf>
    <xf numFmtId="165" fontId="2" fillId="0" borderId="0" xfId="67" applyNumberFormat="1" applyFont="1" applyAlignment="1" applyProtection="1">
      <protection hidden="1"/>
    </xf>
    <xf numFmtId="0" fontId="3" fillId="9" borderId="0" xfId="67" applyNumberFormat="1" applyFont="1" applyFill="1" applyBorder="1" applyAlignment="1" applyProtection="1">
      <alignment horizontal="left" vertical="top" wrapText="1"/>
      <protection hidden="1"/>
    </xf>
    <xf numFmtId="0" fontId="4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0" xfId="67" applyBorder="1" applyProtection="1">
      <protection hidden="1"/>
    </xf>
    <xf numFmtId="0" fontId="51" fillId="9" borderId="0" xfId="67" applyNumberFormat="1" applyFont="1" applyFill="1" applyBorder="1" applyAlignment="1" applyProtection="1">
      <alignment horizontal="left" vertical="top"/>
      <protection hidden="1"/>
    </xf>
    <xf numFmtId="0" fontId="54" fillId="0" borderId="0" xfId="0" applyFont="1" applyAlignment="1">
      <alignment vertical="center"/>
    </xf>
    <xf numFmtId="0" fontId="35" fillId="0" borderId="0" xfId="0" applyFont="1" applyAlignment="1">
      <alignment horizontal="center"/>
    </xf>
    <xf numFmtId="0" fontId="36" fillId="0" borderId="0" xfId="0" applyFont="1"/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left"/>
    </xf>
    <xf numFmtId="0" fontId="38" fillId="0" borderId="0" xfId="0" applyFont="1"/>
    <xf numFmtId="0" fontId="39" fillId="0" borderId="0" xfId="0" applyFont="1"/>
    <xf numFmtId="0" fontId="40" fillId="0" borderId="0" xfId="0" applyFont="1" applyAlignment="1">
      <alignment horizontal="center"/>
    </xf>
    <xf numFmtId="41" fontId="36" fillId="0" borderId="0" xfId="54" applyFont="1" applyAlignment="1">
      <alignment horizontal="right"/>
    </xf>
    <xf numFmtId="0" fontId="41" fillId="0" borderId="0" xfId="0" applyFont="1"/>
    <xf numFmtId="41" fontId="52" fillId="0" borderId="10" xfId="54" applyFont="1" applyFill="1" applyBorder="1" applyAlignment="1">
      <alignment horizontal="center" vertical="center" shrinkToFit="1"/>
    </xf>
    <xf numFmtId="0" fontId="46" fillId="0" borderId="0" xfId="0" applyFont="1"/>
    <xf numFmtId="49" fontId="46" fillId="0" borderId="10" xfId="0" applyNumberFormat="1" applyFont="1" applyFill="1" applyBorder="1" applyAlignment="1">
      <alignment horizontal="center" vertical="center" shrinkToFit="1"/>
    </xf>
    <xf numFmtId="0" fontId="35" fillId="0" borderId="0" xfId="0" applyFont="1" applyAlignment="1">
      <alignment vertical="center"/>
    </xf>
    <xf numFmtId="0" fontId="4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10" xfId="0" applyFont="1" applyBorder="1" applyAlignment="1">
      <alignment horizontal="center" vertical="center" shrinkToFit="1"/>
    </xf>
    <xf numFmtId="49" fontId="46" fillId="0" borderId="28" xfId="0" applyNumberFormat="1" applyFont="1" applyFill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 applyProtection="1">
      <alignment horizontal="center" vertical="center" shrinkToFit="1"/>
      <protection hidden="1"/>
    </xf>
    <xf numFmtId="0" fontId="42" fillId="0" borderId="0" xfId="0" applyFont="1"/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 applyProtection="1">
      <alignment horizontal="center" vertical="center" wrapText="1"/>
      <protection hidden="1"/>
    </xf>
    <xf numFmtId="5" fontId="46" fillId="0" borderId="0" xfId="54" applyNumberFormat="1" applyFont="1" applyBorder="1" applyAlignment="1">
      <alignment horizontal="center" vertical="center" shrinkToFit="1"/>
    </xf>
    <xf numFmtId="5" fontId="52" fillId="0" borderId="0" xfId="54" applyNumberFormat="1" applyFont="1" applyBorder="1" applyAlignment="1">
      <alignment horizontal="center" vertical="center" shrinkToFit="1"/>
    </xf>
    <xf numFmtId="0" fontId="42" fillId="0" borderId="0" xfId="0" applyFont="1" applyAlignment="1">
      <alignment horizontal="left" vertical="center"/>
    </xf>
    <xf numFmtId="0" fontId="40" fillId="0" borderId="0" xfId="0" applyFont="1"/>
    <xf numFmtId="41" fontId="41" fillId="0" borderId="0" xfId="54" applyFont="1"/>
    <xf numFmtId="0" fontId="46" fillId="0" borderId="10" xfId="0" applyFont="1" applyFill="1" applyBorder="1" applyAlignment="1" applyProtection="1">
      <alignment horizontal="center" vertical="center" wrapText="1"/>
      <protection hidden="1"/>
    </xf>
    <xf numFmtId="0" fontId="46" fillId="16" borderId="10" xfId="0" applyFont="1" applyFill="1" applyBorder="1" applyAlignment="1" applyProtection="1">
      <alignment horizontal="center" vertical="center" wrapText="1"/>
      <protection hidden="1"/>
    </xf>
    <xf numFmtId="0" fontId="46" fillId="0" borderId="10" xfId="0" applyFont="1" applyFill="1" applyBorder="1" applyAlignment="1">
      <alignment horizontal="center" vertical="center" shrinkToFit="1"/>
    </xf>
    <xf numFmtId="164" fontId="52" fillId="0" borderId="10" xfId="54" applyNumberFormat="1" applyFont="1" applyBorder="1" applyAlignment="1">
      <alignment horizontal="center" vertical="center" shrinkToFit="1"/>
    </xf>
    <xf numFmtId="0" fontId="46" fillId="0" borderId="0" xfId="0" applyFont="1" applyAlignment="1">
      <alignment horizontal="left" vertical="center"/>
    </xf>
    <xf numFmtId="0" fontId="2" fillId="9" borderId="23" xfId="67" applyNumberFormat="1" applyFont="1" applyFill="1" applyBorder="1" applyAlignment="1" applyProtection="1">
      <protection hidden="1"/>
    </xf>
    <xf numFmtId="0" fontId="2" fillId="9" borderId="13" xfId="67" applyNumberFormat="1" applyFont="1" applyFill="1" applyBorder="1" applyAlignment="1" applyProtection="1">
      <protection hidden="1"/>
    </xf>
    <xf numFmtId="0" fontId="2" fillId="9" borderId="41" xfId="67" applyNumberFormat="1" applyFont="1" applyFill="1" applyBorder="1" applyAlignment="1" applyProtection="1">
      <protection hidden="1"/>
    </xf>
    <xf numFmtId="0" fontId="46" fillId="0" borderId="44" xfId="0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Alignment="1">
      <alignment horizontal="center" vertical="center"/>
    </xf>
    <xf numFmtId="166" fontId="62" fillId="0" borderId="17" xfId="67" applyNumberFormat="1" applyFont="1" applyFill="1" applyBorder="1" applyAlignment="1" applyProtection="1">
      <alignment horizontal="center" vertical="center" shrinkToFit="1"/>
      <protection hidden="1"/>
    </xf>
    <xf numFmtId="0" fontId="54" fillId="0" borderId="12" xfId="67" applyFont="1" applyFill="1" applyBorder="1" applyAlignment="1" applyProtection="1">
      <alignment horizontal="center" vertical="center" shrinkToFit="1"/>
      <protection hidden="1"/>
    </xf>
    <xf numFmtId="0" fontId="54" fillId="0" borderId="10" xfId="0" applyFont="1" applyFill="1" applyBorder="1" applyAlignment="1">
      <alignment horizontal="center" vertical="center" shrinkToFit="1"/>
    </xf>
    <xf numFmtId="0" fontId="64" fillId="0" borderId="15" xfId="67" applyNumberFormat="1" applyFont="1" applyFill="1" applyBorder="1" applyAlignment="1" applyProtection="1">
      <alignment horizontal="center" vertical="center" shrinkToFit="1"/>
      <protection hidden="1"/>
    </xf>
    <xf numFmtId="0" fontId="64" fillId="0" borderId="15" xfId="67" applyFont="1" applyFill="1" applyBorder="1" applyAlignment="1" applyProtection="1">
      <alignment horizontal="center" vertical="center" shrinkToFit="1"/>
      <protection hidden="1"/>
    </xf>
    <xf numFmtId="0" fontId="54" fillId="0" borderId="10" xfId="0" applyFont="1" applyFill="1" applyBorder="1" applyAlignment="1" applyProtection="1">
      <alignment horizontal="center" vertical="center" shrinkToFit="1"/>
      <protection hidden="1"/>
    </xf>
    <xf numFmtId="0" fontId="54" fillId="0" borderId="12" xfId="0" applyFont="1" applyFill="1" applyBorder="1" applyAlignment="1" applyProtection="1">
      <alignment horizontal="center" vertical="center" shrinkToFit="1"/>
      <protection hidden="1"/>
    </xf>
    <xf numFmtId="0" fontId="54" fillId="0" borderId="42" xfId="0" applyFont="1" applyFill="1" applyBorder="1" applyAlignment="1">
      <alignment horizontal="center" vertical="center" shrinkToFit="1"/>
    </xf>
    <xf numFmtId="0" fontId="64" fillId="0" borderId="18" xfId="67" applyFont="1" applyBorder="1" applyProtection="1">
      <protection hidden="1"/>
    </xf>
    <xf numFmtId="0" fontId="64" fillId="0" borderId="23" xfId="67" applyFont="1" applyBorder="1" applyProtection="1">
      <protection hidden="1"/>
    </xf>
    <xf numFmtId="0" fontId="64" fillId="0" borderId="15" xfId="67" applyFont="1" applyBorder="1" applyProtection="1">
      <protection hidden="1"/>
    </xf>
    <xf numFmtId="0" fontId="58" fillId="9" borderId="15" xfId="67" applyNumberFormat="1" applyFont="1" applyFill="1" applyBorder="1" applyAlignment="1" applyProtection="1">
      <alignment vertical="center" wrapText="1"/>
      <protection hidden="1"/>
    </xf>
    <xf numFmtId="0" fontId="50" fillId="16" borderId="17" xfId="67" applyNumberFormat="1" applyFont="1" applyFill="1" applyBorder="1" applyAlignment="1" applyProtection="1">
      <alignment horizontal="right" vertical="center" wrapText="1"/>
      <protection locked="0"/>
    </xf>
    <xf numFmtId="0" fontId="50" fillId="16" borderId="15" xfId="67" applyNumberFormat="1" applyFont="1" applyFill="1" applyBorder="1" applyAlignment="1" applyProtection="1">
      <alignment horizontal="right" vertical="center" wrapText="1"/>
      <protection locked="0"/>
    </xf>
    <xf numFmtId="0" fontId="64" fillId="0" borderId="0" xfId="67" applyNumberFormat="1" applyFont="1" applyAlignment="1" applyProtection="1">
      <protection hidden="1"/>
    </xf>
    <xf numFmtId="0" fontId="64" fillId="0" borderId="0" xfId="67" applyFont="1" applyProtection="1">
      <protection hidden="1"/>
    </xf>
    <xf numFmtId="1" fontId="46" fillId="0" borderId="0" xfId="0" applyNumberFormat="1" applyFont="1" applyFill="1" applyBorder="1" applyAlignment="1">
      <alignment horizontal="left" vertical="center" shrinkToFit="1"/>
    </xf>
    <xf numFmtId="0" fontId="42" fillId="0" borderId="0" xfId="0" applyFont="1" applyBorder="1" applyAlignment="1">
      <alignment vertical="center" shrinkToFit="1"/>
    </xf>
    <xf numFmtId="41" fontId="52" fillId="0" borderId="25" xfId="54" applyFont="1" applyFill="1" applyBorder="1" applyAlignment="1">
      <alignment horizontal="center" vertical="center" shrinkToFit="1"/>
    </xf>
    <xf numFmtId="5" fontId="46" fillId="0" borderId="10" xfId="54" applyNumberFormat="1" applyFont="1" applyBorder="1" applyAlignment="1">
      <alignment horizontal="center" vertical="center" shrinkToFit="1"/>
    </xf>
    <xf numFmtId="164" fontId="46" fillId="0" borderId="10" xfId="54" applyNumberFormat="1" applyFont="1" applyBorder="1" applyAlignment="1">
      <alignment horizontal="center" vertical="center" shrinkToFit="1"/>
    </xf>
    <xf numFmtId="0" fontId="52" fillId="0" borderId="0" xfId="0" applyFont="1"/>
    <xf numFmtId="41" fontId="52" fillId="0" borderId="26" xfId="54" applyFont="1" applyBorder="1" applyAlignment="1">
      <alignment horizontal="center" vertical="center" shrinkToFit="1"/>
    </xf>
    <xf numFmtId="0" fontId="67" fillId="0" borderId="10" xfId="0" applyFont="1" applyBorder="1" applyAlignment="1">
      <alignment horizontal="center" vertical="center" shrinkToFit="1"/>
    </xf>
    <xf numFmtId="0" fontId="47" fillId="16" borderId="0" xfId="67" applyNumberFormat="1" applyFont="1" applyFill="1" applyBorder="1" applyAlignment="1" applyProtection="1">
      <alignment vertical="center" wrapText="1"/>
      <protection hidden="1"/>
    </xf>
    <xf numFmtId="0" fontId="5" fillId="16" borderId="0" xfId="67" applyNumberFormat="1" applyFont="1" applyFill="1" applyBorder="1" applyAlignment="1" applyProtection="1">
      <alignment vertical="center" wrapText="1"/>
      <protection hidden="1"/>
    </xf>
    <xf numFmtId="0" fontId="2" fillId="0" borderId="0" xfId="67" applyNumberFormat="1" applyFont="1" applyAlignment="1" applyProtection="1">
      <alignment vertical="center"/>
      <protection hidden="1"/>
    </xf>
    <xf numFmtId="165" fontId="2" fillId="0" borderId="0" xfId="67" applyNumberFormat="1" applyFont="1" applyAlignment="1" applyProtection="1">
      <alignment vertical="center"/>
      <protection hidden="1"/>
    </xf>
    <xf numFmtId="0" fontId="2" fillId="0" borderId="0" xfId="67" applyNumberFormat="1" applyFont="1" applyBorder="1" applyAlignment="1" applyProtection="1">
      <alignment vertical="center"/>
      <protection hidden="1"/>
    </xf>
    <xf numFmtId="0" fontId="2" fillId="0" borderId="41" xfId="67" applyNumberFormat="1" applyFont="1" applyBorder="1" applyAlignment="1" applyProtection="1">
      <alignment vertical="center"/>
      <protection hidden="1"/>
    </xf>
    <xf numFmtId="0" fontId="2" fillId="0" borderId="0" xfId="67" applyAlignment="1" applyProtection="1">
      <alignment vertical="center"/>
      <protection hidden="1"/>
    </xf>
    <xf numFmtId="0" fontId="2" fillId="0" borderId="0" xfId="67" applyNumberFormat="1" applyFont="1" applyBorder="1" applyAlignment="1" applyProtection="1">
      <alignment vertical="center"/>
      <protection locked="0"/>
    </xf>
    <xf numFmtId="0" fontId="48" fillId="0" borderId="0" xfId="67" applyFont="1" applyBorder="1" applyAlignment="1" applyProtection="1">
      <alignment vertical="center" wrapText="1"/>
      <protection locked="0"/>
    </xf>
    <xf numFmtId="0" fontId="48" fillId="0" borderId="0" xfId="67" applyFont="1" applyBorder="1" applyAlignment="1" applyProtection="1">
      <alignment horizontal="right" vertical="center" wrapText="1"/>
      <protection locked="0"/>
    </xf>
    <xf numFmtId="0" fontId="64" fillId="0" borderId="0" xfId="67" applyNumberFormat="1" applyFont="1" applyAlignment="1" applyProtection="1">
      <alignment shrinkToFit="1"/>
      <protection hidden="1"/>
    </xf>
    <xf numFmtId="0" fontId="64" fillId="0" borderId="0" xfId="67" applyFont="1" applyAlignment="1" applyProtection="1">
      <alignment shrinkToFit="1"/>
      <protection hidden="1"/>
    </xf>
    <xf numFmtId="0" fontId="64" fillId="0" borderId="0" xfId="67" applyNumberFormat="1" applyFont="1" applyFill="1" applyAlignment="1" applyProtection="1">
      <alignment shrinkToFit="1"/>
      <protection hidden="1"/>
    </xf>
    <xf numFmtId="0" fontId="64" fillId="17" borderId="0" xfId="67" applyFont="1" applyFill="1" applyAlignment="1" applyProtection="1">
      <alignment shrinkToFit="1"/>
      <protection hidden="1"/>
    </xf>
    <xf numFmtId="0" fontId="58" fillId="0" borderId="17" xfId="67" applyNumberFormat="1" applyFont="1" applyFill="1" applyBorder="1" applyAlignment="1" applyProtection="1">
      <alignment horizontal="center" vertical="center" shrinkToFit="1"/>
      <protection hidden="1"/>
    </xf>
    <xf numFmtId="0" fontId="58" fillId="0" borderId="12" xfId="67" applyNumberFormat="1" applyFont="1" applyFill="1" applyBorder="1" applyAlignment="1" applyProtection="1">
      <alignment horizontal="center" vertical="center" shrinkToFit="1"/>
      <protection hidden="1"/>
    </xf>
    <xf numFmtId="0" fontId="58" fillId="0" borderId="15" xfId="67" applyNumberFormat="1" applyFont="1" applyFill="1" applyBorder="1" applyAlignment="1" applyProtection="1">
      <alignment horizontal="center" vertical="center" shrinkToFit="1"/>
      <protection hidden="1"/>
    </xf>
    <xf numFmtId="4" fontId="58" fillId="0" borderId="15" xfId="67" applyNumberFormat="1" applyFont="1" applyFill="1" applyBorder="1" applyAlignment="1" applyProtection="1">
      <alignment vertical="center" shrinkToFit="1"/>
      <protection hidden="1"/>
    </xf>
    <xf numFmtId="165" fontId="58" fillId="0" borderId="15" xfId="67" applyNumberFormat="1" applyFont="1" applyFill="1" applyBorder="1" applyAlignment="1" applyProtection="1">
      <alignment horizontal="center" vertical="center" shrinkToFit="1"/>
      <protection hidden="1"/>
    </xf>
    <xf numFmtId="165" fontId="58" fillId="0" borderId="14" xfId="67" applyNumberFormat="1" applyFont="1" applyFill="1" applyBorder="1" applyAlignment="1" applyProtection="1">
      <alignment horizontal="center" vertical="center" shrinkToFit="1"/>
      <protection hidden="1"/>
    </xf>
    <xf numFmtId="0" fontId="54" fillId="0" borderId="44" xfId="0" applyFont="1" applyFill="1" applyBorder="1" applyAlignment="1" applyProtection="1">
      <alignment horizontal="center" vertical="center" shrinkToFit="1"/>
      <protection hidden="1"/>
    </xf>
    <xf numFmtId="0" fontId="59" fillId="6" borderId="14" xfId="67" applyNumberFormat="1" applyFont="1" applyFill="1" applyBorder="1" applyAlignment="1" applyProtection="1">
      <alignment horizontal="center" vertical="center" shrinkToFit="1"/>
      <protection hidden="1"/>
    </xf>
    <xf numFmtId="9" fontId="50" fillId="16" borderId="12" xfId="67" applyNumberFormat="1" applyFont="1" applyFill="1" applyBorder="1" applyAlignment="1">
      <alignment horizontal="center" vertical="center" shrinkToFit="1"/>
    </xf>
    <xf numFmtId="164" fontId="62" fillId="16" borderId="12" xfId="67" applyNumberFormat="1" applyFont="1" applyFill="1" applyBorder="1" applyAlignment="1" applyProtection="1">
      <alignment horizontal="right" vertical="center" shrinkToFit="1"/>
      <protection hidden="1"/>
    </xf>
    <xf numFmtId="164" fontId="50" fillId="16" borderId="12" xfId="67" applyNumberFormat="1" applyFont="1" applyFill="1" applyBorder="1" applyAlignment="1">
      <alignment horizontal="right" vertical="center" shrinkToFit="1"/>
    </xf>
    <xf numFmtId="0" fontId="59" fillId="6" borderId="17" xfId="67" applyNumberFormat="1" applyFont="1" applyFill="1" applyBorder="1" applyAlignment="1" applyProtection="1">
      <alignment horizontal="center" vertical="center" shrinkToFit="1"/>
      <protection hidden="1"/>
    </xf>
    <xf numFmtId="0" fontId="59" fillId="6" borderId="15" xfId="67" applyNumberFormat="1" applyFont="1" applyFill="1" applyBorder="1" applyAlignment="1" applyProtection="1">
      <alignment horizontal="center" vertical="center" shrinkToFit="1"/>
      <protection hidden="1"/>
    </xf>
    <xf numFmtId="0" fontId="58" fillId="18" borderId="23" xfId="67" applyNumberFormat="1" applyFont="1" applyFill="1" applyBorder="1" applyAlignment="1" applyProtection="1">
      <alignment horizontal="left" vertical="center" shrinkToFit="1"/>
      <protection hidden="1"/>
    </xf>
    <xf numFmtId="0" fontId="58" fillId="18" borderId="20" xfId="67" applyNumberFormat="1" applyFont="1" applyFill="1" applyBorder="1" applyAlignment="1" applyProtection="1">
      <alignment horizontal="center" vertical="center" shrinkToFit="1"/>
      <protection hidden="1"/>
    </xf>
    <xf numFmtId="4" fontId="58" fillId="18" borderId="20" xfId="67" applyNumberFormat="1" applyFont="1" applyFill="1" applyBorder="1" applyAlignment="1" applyProtection="1">
      <alignment horizontal="center" vertical="center" shrinkToFit="1"/>
      <protection hidden="1"/>
    </xf>
    <xf numFmtId="165" fontId="58" fillId="18" borderId="20" xfId="67" applyNumberFormat="1" applyFont="1" applyFill="1" applyBorder="1" applyAlignment="1" applyProtection="1">
      <alignment horizontal="center" vertical="center" shrinkToFit="1"/>
      <protection hidden="1"/>
    </xf>
    <xf numFmtId="165" fontId="58" fillId="18" borderId="18" xfId="67" applyNumberFormat="1" applyFont="1" applyFill="1" applyBorder="1" applyAlignment="1" applyProtection="1">
      <alignment horizontal="center" vertical="center" shrinkToFit="1"/>
      <protection hidden="1"/>
    </xf>
    <xf numFmtId="0" fontId="50" fillId="19" borderId="18" xfId="67" applyNumberFormat="1" applyFont="1" applyFill="1" applyBorder="1" applyAlignment="1" applyProtection="1">
      <alignment horizontal="center" vertical="center" shrinkToFit="1"/>
      <protection hidden="1"/>
    </xf>
    <xf numFmtId="0" fontId="50" fillId="19" borderId="23" xfId="67" applyNumberFormat="1" applyFont="1" applyFill="1" applyBorder="1" applyAlignment="1" applyProtection="1">
      <alignment horizontal="center" vertical="center" shrinkToFit="1"/>
      <protection hidden="1"/>
    </xf>
    <xf numFmtId="164" fontId="64" fillId="17" borderId="23" xfId="67" applyNumberFormat="1" applyFont="1" applyFill="1" applyBorder="1" applyAlignment="1" applyProtection="1">
      <alignment shrinkToFit="1"/>
      <protection hidden="1"/>
    </xf>
    <xf numFmtId="164" fontId="64" fillId="17" borderId="13" xfId="67" applyNumberFormat="1" applyFont="1" applyFill="1" applyBorder="1" applyAlignment="1" applyProtection="1">
      <alignment shrinkToFit="1"/>
      <protection hidden="1"/>
    </xf>
    <xf numFmtId="0" fontId="58" fillId="0" borderId="12" xfId="67" applyNumberFormat="1" applyFont="1" applyFill="1" applyBorder="1" applyAlignment="1" applyProtection="1">
      <alignment vertical="center" shrinkToFit="1"/>
      <protection hidden="1"/>
    </xf>
    <xf numFmtId="164" fontId="50" fillId="16" borderId="12" xfId="67" applyNumberFormat="1" applyFont="1" applyFill="1" applyBorder="1" applyAlignment="1" applyProtection="1">
      <alignment horizontal="right" vertical="center" shrinkToFit="1"/>
      <protection hidden="1"/>
    </xf>
    <xf numFmtId="0" fontId="50" fillId="6" borderId="12" xfId="67" applyNumberFormat="1" applyFont="1" applyFill="1" applyBorder="1" applyAlignment="1" applyProtection="1">
      <alignment horizontal="center" vertical="center" shrinkToFit="1"/>
      <protection hidden="1"/>
    </xf>
    <xf numFmtId="0" fontId="65" fillId="0" borderId="12" xfId="67" applyNumberFormat="1" applyFont="1" applyFill="1" applyBorder="1" applyAlignment="1" applyProtection="1">
      <alignment horizontal="center" vertical="center" shrinkToFit="1"/>
      <protection hidden="1"/>
    </xf>
    <xf numFmtId="0" fontId="64" fillId="0" borderId="12" xfId="67" applyFont="1" applyFill="1" applyBorder="1" applyAlignment="1" applyProtection="1">
      <alignment horizontal="center" vertical="center" shrinkToFit="1"/>
      <protection hidden="1"/>
    </xf>
    <xf numFmtId="0" fontId="58" fillId="18" borderId="15" xfId="67" applyNumberFormat="1" applyFont="1" applyFill="1" applyBorder="1" applyAlignment="1" applyProtection="1">
      <alignment horizontal="left" vertical="center" shrinkToFit="1"/>
      <protection hidden="1"/>
    </xf>
    <xf numFmtId="0" fontId="50" fillId="19" borderId="17" xfId="67" applyNumberFormat="1" applyFont="1" applyFill="1" applyBorder="1" applyAlignment="1" applyProtection="1">
      <alignment horizontal="center" vertical="center" shrinkToFit="1"/>
      <protection hidden="1"/>
    </xf>
    <xf numFmtId="0" fontId="50" fillId="19" borderId="15" xfId="67" applyNumberFormat="1" applyFont="1" applyFill="1" applyBorder="1" applyAlignment="1" applyProtection="1">
      <alignment horizontal="center" vertical="center" shrinkToFit="1"/>
      <protection hidden="1"/>
    </xf>
    <xf numFmtId="164" fontId="64" fillId="17" borderId="15" xfId="67" applyNumberFormat="1" applyFont="1" applyFill="1" applyBorder="1" applyAlignment="1" applyProtection="1">
      <alignment shrinkToFit="1"/>
      <protection hidden="1"/>
    </xf>
    <xf numFmtId="164" fontId="64" fillId="17" borderId="14" xfId="67" applyNumberFormat="1" applyFont="1" applyFill="1" applyBorder="1" applyAlignment="1" applyProtection="1">
      <alignment shrinkToFit="1"/>
      <protection hidden="1"/>
    </xf>
    <xf numFmtId="0" fontId="59" fillId="6" borderId="15" xfId="67" applyNumberFormat="1" applyFont="1" applyFill="1" applyBorder="1" applyAlignment="1" applyProtection="1">
      <alignment vertical="center" shrinkToFit="1"/>
      <protection hidden="1"/>
    </xf>
    <xf numFmtId="0" fontId="59" fillId="6" borderId="14" xfId="67" applyNumberFormat="1" applyFont="1" applyFill="1" applyBorder="1" applyAlignment="1" applyProtection="1">
      <alignment vertical="center" shrinkToFit="1"/>
      <protection hidden="1"/>
    </xf>
    <xf numFmtId="0" fontId="59" fillId="6" borderId="13" xfId="67" applyNumberFormat="1" applyFont="1" applyFill="1" applyBorder="1" applyAlignment="1" applyProtection="1">
      <alignment horizontal="center" vertical="center" shrinkToFit="1"/>
      <protection hidden="1"/>
    </xf>
    <xf numFmtId="0" fontId="64" fillId="16" borderId="16" xfId="67" applyFont="1" applyFill="1" applyBorder="1" applyAlignment="1" applyProtection="1">
      <alignment horizontal="center" vertical="center" shrinkToFit="1"/>
      <protection hidden="1"/>
    </xf>
    <xf numFmtId="0" fontId="64" fillId="0" borderId="17" xfId="67" applyFont="1" applyFill="1" applyBorder="1" applyAlignment="1" applyProtection="1">
      <alignment horizontal="center" vertical="center" shrinkToFit="1"/>
      <protection hidden="1"/>
    </xf>
    <xf numFmtId="0" fontId="64" fillId="0" borderId="12" xfId="67" applyNumberFormat="1" applyFont="1" applyFill="1" applyBorder="1" applyAlignment="1" applyProtection="1">
      <alignment horizontal="center" vertical="center" shrinkToFit="1"/>
      <protection hidden="1"/>
    </xf>
    <xf numFmtId="0" fontId="64" fillId="16" borderId="17" xfId="67" applyFont="1" applyFill="1" applyBorder="1" applyAlignment="1" applyProtection="1">
      <alignment horizontal="center" vertical="center" shrinkToFit="1"/>
      <protection hidden="1"/>
    </xf>
    <xf numFmtId="0" fontId="64" fillId="17" borderId="14" xfId="67" applyNumberFormat="1" applyFont="1" applyFill="1" applyBorder="1" applyAlignment="1" applyProtection="1">
      <alignment horizontal="center" shrinkToFit="1"/>
      <protection hidden="1"/>
    </xf>
    <xf numFmtId="0" fontId="64" fillId="17" borderId="12" xfId="67" applyNumberFormat="1" applyFont="1" applyFill="1" applyBorder="1" applyAlignment="1" applyProtection="1">
      <alignment shrinkToFit="1"/>
      <protection hidden="1"/>
    </xf>
    <xf numFmtId="0" fontId="64" fillId="0" borderId="12" xfId="67" applyFont="1" applyBorder="1" applyAlignment="1" applyProtection="1">
      <alignment horizontal="center" vertical="center" shrinkToFit="1"/>
      <protection hidden="1"/>
    </xf>
    <xf numFmtId="0" fontId="64" fillId="17" borderId="21" xfId="67" applyNumberFormat="1" applyFont="1" applyFill="1" applyBorder="1" applyAlignment="1" applyProtection="1">
      <alignment shrinkToFit="1"/>
      <protection hidden="1"/>
    </xf>
    <xf numFmtId="0" fontId="58" fillId="17" borderId="12" xfId="67" applyNumberFormat="1" applyFont="1" applyFill="1" applyBorder="1" applyAlignment="1" applyProtection="1">
      <alignment horizontal="center" vertical="center" shrinkToFit="1"/>
      <protection hidden="1"/>
    </xf>
    <xf numFmtId="0" fontId="58" fillId="17" borderId="19" xfId="67" applyNumberFormat="1" applyFont="1" applyFill="1" applyBorder="1" applyAlignment="1" applyProtection="1">
      <alignment horizontal="center" vertical="center" shrinkToFit="1"/>
      <protection hidden="1"/>
    </xf>
    <xf numFmtId="0" fontId="54" fillId="0" borderId="42" xfId="0" applyFont="1" applyFill="1" applyBorder="1" applyAlignment="1" applyProtection="1">
      <alignment horizontal="center" vertical="center" shrinkToFit="1"/>
      <protection hidden="1"/>
    </xf>
    <xf numFmtId="0" fontId="54" fillId="0" borderId="43" xfId="0" applyFont="1" applyFill="1" applyBorder="1" applyAlignment="1" applyProtection="1">
      <alignment horizontal="center" vertical="center" shrinkToFit="1"/>
      <protection hidden="1"/>
    </xf>
    <xf numFmtId="0" fontId="54" fillId="0" borderId="40" xfId="0" applyFont="1" applyFill="1" applyBorder="1" applyAlignment="1" applyProtection="1">
      <alignment horizontal="center" vertical="center" shrinkToFit="1"/>
      <protection hidden="1"/>
    </xf>
    <xf numFmtId="0" fontId="42" fillId="0" borderId="0" xfId="0" applyFont="1" applyBorder="1" applyAlignment="1">
      <alignment vertical="center" shrinkToFit="1"/>
    </xf>
    <xf numFmtId="41" fontId="52" fillId="0" borderId="25" xfId="54" applyFont="1" applyFill="1" applyBorder="1" applyAlignment="1">
      <alignment horizontal="center" vertical="center" shrinkToFit="1"/>
    </xf>
    <xf numFmtId="0" fontId="46" fillId="0" borderId="0" xfId="0" applyFont="1" applyAlignment="1">
      <alignment horizontal="left" vertical="center"/>
    </xf>
    <xf numFmtId="9" fontId="46" fillId="0" borderId="0" xfId="54" applyNumberFormat="1" applyFont="1" applyBorder="1" applyAlignment="1">
      <alignment horizontal="right" vertical="center"/>
    </xf>
    <xf numFmtId="0" fontId="59" fillId="6" borderId="14" xfId="67" applyNumberFormat="1" applyFont="1" applyFill="1" applyBorder="1" applyAlignment="1" applyProtection="1">
      <alignment horizontal="center" vertical="center" shrinkToFit="1"/>
      <protection hidden="1"/>
    </xf>
    <xf numFmtId="0" fontId="50" fillId="16" borderId="15" xfId="67" applyNumberFormat="1" applyFont="1" applyFill="1" applyBorder="1" applyAlignment="1" applyProtection="1">
      <alignment horizontal="left" vertical="center"/>
      <protection locked="0"/>
    </xf>
    <xf numFmtId="0" fontId="52" fillId="17" borderId="29" xfId="0" applyFont="1" applyFill="1" applyBorder="1" applyAlignment="1">
      <alignment vertical="center" shrinkToFit="1"/>
    </xf>
    <xf numFmtId="0" fontId="52" fillId="17" borderId="30" xfId="0" applyFont="1" applyFill="1" applyBorder="1" applyAlignment="1">
      <alignment vertical="center" shrinkToFit="1"/>
    </xf>
    <xf numFmtId="0" fontId="52" fillId="17" borderId="25" xfId="0" applyFont="1" applyFill="1" applyBorder="1" applyAlignment="1">
      <alignment horizontal="left" vertical="center" indent="41"/>
    </xf>
    <xf numFmtId="1" fontId="46" fillId="0" borderId="10" xfId="54" applyNumberFormat="1" applyFont="1" applyBorder="1" applyAlignment="1">
      <alignment horizontal="center" vertical="center" shrinkToFit="1"/>
    </xf>
    <xf numFmtId="0" fontId="52" fillId="17" borderId="29" xfId="0" applyFont="1" applyFill="1" applyBorder="1" applyAlignment="1">
      <alignment horizontal="left" vertical="center" shrinkToFit="1"/>
    </xf>
    <xf numFmtId="0" fontId="42" fillId="0" borderId="0" xfId="0" applyFont="1" applyBorder="1" applyAlignment="1">
      <alignment vertical="center" shrinkToFit="1"/>
    </xf>
    <xf numFmtId="0" fontId="59" fillId="6" borderId="23" xfId="67" applyNumberFormat="1" applyFont="1" applyFill="1" applyBorder="1" applyAlignment="1" applyProtection="1">
      <alignment horizontal="center" vertical="center" shrinkToFit="1"/>
      <protection hidden="1"/>
    </xf>
    <xf numFmtId="0" fontId="58" fillId="18" borderId="13" xfId="67" applyNumberFormat="1" applyFont="1" applyFill="1" applyBorder="1" applyAlignment="1" applyProtection="1">
      <alignment horizontal="center" vertical="center" shrinkToFit="1"/>
      <protection hidden="1"/>
    </xf>
    <xf numFmtId="0" fontId="58" fillId="18" borderId="15" xfId="67" applyNumberFormat="1" applyFont="1" applyFill="1" applyBorder="1" applyAlignment="1" applyProtection="1">
      <alignment horizontal="center" vertical="center" shrinkToFit="1"/>
      <protection hidden="1"/>
    </xf>
    <xf numFmtId="0" fontId="47" fillId="16" borderId="0" xfId="67" applyNumberFormat="1" applyFont="1" applyFill="1" applyBorder="1" applyAlignment="1" applyProtection="1">
      <alignment horizontal="left" vertical="center"/>
      <protection hidden="1"/>
    </xf>
    <xf numFmtId="0" fontId="55" fillId="9" borderId="23" xfId="67" applyNumberFormat="1" applyFont="1" applyFill="1" applyBorder="1" applyAlignment="1" applyProtection="1">
      <alignment horizontal="center" vertical="center" wrapText="1"/>
      <protection hidden="1"/>
    </xf>
    <xf numFmtId="0" fontId="59" fillId="6" borderId="17" xfId="67" applyNumberFormat="1" applyFont="1" applyFill="1" applyBorder="1" applyAlignment="1" applyProtection="1">
      <alignment horizontal="center" vertical="center" shrinkToFit="1"/>
      <protection hidden="1"/>
    </xf>
    <xf numFmtId="0" fontId="59" fillId="6" borderId="14" xfId="67" applyNumberFormat="1" applyFont="1" applyFill="1" applyBorder="1" applyAlignment="1" applyProtection="1">
      <alignment horizontal="center" vertical="center" shrinkToFit="1"/>
      <protection hidden="1"/>
    </xf>
    <xf numFmtId="0" fontId="58" fillId="9" borderId="15" xfId="67" applyNumberFormat="1" applyFont="1" applyFill="1" applyBorder="1" applyAlignment="1" applyProtection="1">
      <alignment horizontal="center" vertical="center" wrapText="1"/>
      <protection hidden="1"/>
    </xf>
    <xf numFmtId="0" fontId="47" fillId="16" borderId="0" xfId="67" applyNumberFormat="1" applyFont="1" applyFill="1" applyBorder="1" applyAlignment="1" applyProtection="1">
      <alignment vertical="center"/>
      <protection hidden="1"/>
    </xf>
    <xf numFmtId="0" fontId="48" fillId="0" borderId="0" xfId="67" applyFont="1" applyBorder="1" applyAlignment="1" applyProtection="1">
      <alignment vertical="center"/>
      <protection locked="0"/>
    </xf>
    <xf numFmtId="0" fontId="2" fillId="0" borderId="0" xfId="67" applyNumberFormat="1" applyFont="1" applyBorder="1" applyAlignment="1" applyProtection="1">
      <alignment horizontal="left" vertical="center"/>
      <protection locked="0"/>
    </xf>
    <xf numFmtId="0" fontId="2" fillId="0" borderId="0" xfId="67" applyNumberFormat="1" applyFont="1" applyBorder="1" applyAlignment="1" applyProtection="1">
      <alignment horizontal="left" vertical="center"/>
      <protection hidden="1"/>
    </xf>
    <xf numFmtId="0" fontId="2" fillId="0" borderId="41" xfId="67" applyNumberFormat="1" applyFont="1" applyBorder="1" applyAlignment="1" applyProtection="1">
      <alignment horizontal="left" vertical="center"/>
      <protection hidden="1"/>
    </xf>
    <xf numFmtId="0" fontId="49" fillId="16" borderId="0" xfId="67" applyNumberFormat="1" applyFont="1" applyFill="1" applyBorder="1" applyAlignment="1" applyProtection="1">
      <alignment horizontal="left" vertical="center"/>
      <protection hidden="1"/>
    </xf>
    <xf numFmtId="0" fontId="49" fillId="16" borderId="0" xfId="67" applyNumberFormat="1" applyFont="1" applyFill="1" applyBorder="1" applyAlignment="1" applyProtection="1">
      <alignment vertical="center"/>
      <protection hidden="1"/>
    </xf>
    <xf numFmtId="0" fontId="54" fillId="0" borderId="52" xfId="67" applyFont="1" applyFill="1" applyBorder="1" applyAlignment="1" applyProtection="1">
      <alignment horizontal="center" vertical="center" shrinkToFit="1"/>
      <protection hidden="1"/>
    </xf>
    <xf numFmtId="0" fontId="2" fillId="9" borderId="0" xfId="67" applyNumberFormat="1" applyFont="1" applyFill="1" applyBorder="1" applyAlignment="1" applyProtection="1">
      <alignment horizontal="center"/>
      <protection hidden="1"/>
    </xf>
    <xf numFmtId="0" fontId="5" fillId="16" borderId="0" xfId="67" applyNumberFormat="1" applyFont="1" applyFill="1" applyBorder="1" applyAlignment="1" applyProtection="1">
      <alignment horizontal="center" vertical="center" wrapText="1"/>
      <protection hidden="1"/>
    </xf>
    <xf numFmtId="0" fontId="49" fillId="16" borderId="0" xfId="67" applyNumberFormat="1" applyFont="1" applyFill="1" applyBorder="1" applyAlignment="1" applyProtection="1">
      <alignment horizontal="center" vertical="center"/>
      <protection hidden="1"/>
    </xf>
    <xf numFmtId="0" fontId="2" fillId="0" borderId="0" xfId="67" applyNumberFormat="1" applyFont="1" applyBorder="1" applyAlignment="1" applyProtection="1">
      <alignment horizontal="center" vertical="center"/>
      <protection locked="0"/>
    </xf>
    <xf numFmtId="164" fontId="54" fillId="16" borderId="12" xfId="67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67" applyNumberFormat="1" applyFont="1" applyAlignment="1" applyProtection="1">
      <alignment horizontal="center"/>
      <protection hidden="1"/>
    </xf>
    <xf numFmtId="41" fontId="52" fillId="0" borderId="26" xfId="54" applyFont="1" applyBorder="1" applyAlignment="1">
      <alignment horizontal="center" vertical="center" shrinkToFit="1"/>
    </xf>
    <xf numFmtId="0" fontId="64" fillId="17" borderId="14" xfId="67" applyNumberFormat="1" applyFont="1" applyFill="1" applyBorder="1" applyAlignment="1" applyProtection="1">
      <alignment horizontal="center" shrinkToFit="1"/>
      <protection hidden="1"/>
    </xf>
    <xf numFmtId="0" fontId="59" fillId="6" borderId="14" xfId="67" applyNumberFormat="1" applyFont="1" applyFill="1" applyBorder="1" applyAlignment="1" applyProtection="1">
      <alignment horizontal="center" vertical="center" shrinkToFit="1"/>
      <protection hidden="1"/>
    </xf>
    <xf numFmtId="165" fontId="70" fillId="9" borderId="12" xfId="67" applyNumberFormat="1" applyFont="1" applyFill="1" applyBorder="1" applyAlignment="1" applyProtection="1">
      <alignment horizontal="center" vertical="center" wrapText="1" shrinkToFit="1"/>
      <protection hidden="1"/>
    </xf>
    <xf numFmtId="0" fontId="59" fillId="16" borderId="12" xfId="67" applyFont="1" applyFill="1" applyBorder="1" applyAlignment="1" applyProtection="1">
      <alignment horizontal="center" vertical="center" shrinkToFit="1"/>
      <protection locked="0"/>
    </xf>
    <xf numFmtId="0" fontId="59" fillId="16" borderId="14" xfId="67" applyFont="1" applyFill="1" applyBorder="1" applyAlignment="1" applyProtection="1">
      <alignment horizontal="center" vertical="center" shrinkToFit="1"/>
      <protection locked="0"/>
    </xf>
    <xf numFmtId="0" fontId="59" fillId="19" borderId="14" xfId="67" applyFont="1" applyFill="1" applyBorder="1" applyAlignment="1" applyProtection="1">
      <alignment horizontal="center" vertical="center" shrinkToFit="1"/>
      <protection locked="0"/>
    </xf>
    <xf numFmtId="0" fontId="59" fillId="16" borderId="14" xfId="67" applyNumberFormat="1" applyFont="1" applyFill="1" applyBorder="1" applyAlignment="1" applyProtection="1">
      <alignment horizontal="center" vertical="center" shrinkToFit="1"/>
      <protection hidden="1"/>
    </xf>
    <xf numFmtId="164" fontId="54" fillId="0" borderId="12" xfId="54" applyNumberFormat="1" applyFont="1" applyBorder="1" applyAlignment="1">
      <alignment horizontal="center" vertical="center" shrinkToFit="1"/>
    </xf>
    <xf numFmtId="164" fontId="59" fillId="16" borderId="12" xfId="67" applyNumberFormat="1" applyFont="1" applyFill="1" applyBorder="1" applyAlignment="1">
      <alignment horizontal="right" vertical="center" shrinkToFit="1"/>
    </xf>
    <xf numFmtId="0" fontId="59" fillId="16" borderId="12" xfId="67" applyNumberFormat="1" applyFont="1" applyFill="1" applyBorder="1" applyAlignment="1" applyProtection="1">
      <alignment horizontal="center" vertical="center" shrinkToFit="1"/>
      <protection locked="0"/>
    </xf>
    <xf numFmtId="0" fontId="59" fillId="16" borderId="14" xfId="67" applyNumberFormat="1" applyFont="1" applyFill="1" applyBorder="1" applyAlignment="1" applyProtection="1">
      <alignment horizontal="center" vertical="center" shrinkToFit="1"/>
      <protection locked="0"/>
    </xf>
    <xf numFmtId="0" fontId="59" fillId="19" borderId="14" xfId="67" applyNumberFormat="1" applyFont="1" applyFill="1" applyBorder="1" applyAlignment="1" applyProtection="1">
      <alignment horizontal="center" vertical="center" shrinkToFit="1"/>
      <protection locked="0"/>
    </xf>
    <xf numFmtId="164" fontId="59" fillId="16" borderId="12" xfId="67" applyNumberFormat="1" applyFont="1" applyFill="1" applyBorder="1" applyAlignment="1">
      <alignment horizontal="center" vertical="center" shrinkToFit="1"/>
    </xf>
    <xf numFmtId="0" fontId="59" fillId="19" borderId="12" xfId="67" applyNumberFormat="1" applyFont="1" applyFill="1" applyBorder="1" applyAlignment="1" applyProtection="1">
      <alignment horizontal="center" vertical="center" shrinkToFit="1"/>
      <protection locked="0"/>
    </xf>
    <xf numFmtId="0" fontId="59" fillId="6" borderId="12" xfId="67" applyNumberFormat="1" applyFont="1" applyFill="1" applyBorder="1" applyAlignment="1" applyProtection="1">
      <alignment horizontal="center" vertical="center" shrinkToFit="1"/>
      <protection hidden="1"/>
    </xf>
    <xf numFmtId="0" fontId="59" fillId="0" borderId="12" xfId="67" applyNumberFormat="1" applyFont="1" applyFill="1" applyBorder="1" applyAlignment="1" applyProtection="1">
      <alignment horizontal="center" vertical="center" shrinkToFit="1"/>
      <protection hidden="1"/>
    </xf>
    <xf numFmtId="0" fontId="64" fillId="0" borderId="14" xfId="67" applyNumberFormat="1" applyFont="1" applyFill="1" applyBorder="1" applyAlignment="1" applyProtection="1">
      <alignment horizontal="center" vertical="center" shrinkToFit="1"/>
      <protection hidden="1"/>
    </xf>
    <xf numFmtId="0" fontId="64" fillId="0" borderId="12" xfId="67" applyNumberFormat="1" applyFont="1" applyBorder="1" applyAlignment="1" applyProtection="1">
      <alignment horizontal="center" vertical="center" shrinkToFit="1"/>
      <protection hidden="1"/>
    </xf>
    <xf numFmtId="0" fontId="64" fillId="0" borderId="20" xfId="67" applyNumberFormat="1" applyFont="1" applyBorder="1" applyAlignment="1" applyProtection="1">
      <alignment horizontal="center" vertical="center" shrinkToFit="1"/>
      <protection hidden="1"/>
    </xf>
    <xf numFmtId="0" fontId="64" fillId="17" borderId="12" xfId="67" applyNumberFormat="1" applyFont="1" applyFill="1" applyBorder="1" applyAlignment="1" applyProtection="1">
      <alignment horizontal="center" vertical="center" shrinkToFit="1"/>
      <protection hidden="1"/>
    </xf>
    <xf numFmtId="0" fontId="64" fillId="0" borderId="19" xfId="67" applyNumberFormat="1" applyFont="1" applyBorder="1" applyAlignment="1" applyProtection="1">
      <alignment horizontal="center" vertical="center" shrinkToFit="1"/>
      <protection hidden="1"/>
    </xf>
    <xf numFmtId="165" fontId="66" fillId="18" borderId="12" xfId="67" applyNumberFormat="1" applyFont="1" applyFill="1" applyBorder="1" applyAlignment="1" applyProtection="1">
      <alignment vertical="center" shrinkToFit="1"/>
      <protection hidden="1"/>
    </xf>
    <xf numFmtId="164" fontId="59" fillId="16" borderId="20" xfId="67" applyNumberFormat="1" applyFont="1" applyFill="1" applyBorder="1" applyAlignment="1">
      <alignment horizontal="center" vertical="center" shrinkToFit="1"/>
    </xf>
    <xf numFmtId="169" fontId="50" fillId="16" borderId="12" xfId="67" applyNumberFormat="1" applyFont="1" applyFill="1" applyBorder="1" applyAlignment="1">
      <alignment horizontal="right" vertical="center" shrinkToFit="1"/>
    </xf>
    <xf numFmtId="0" fontId="58" fillId="9" borderId="14" xfId="67" applyNumberFormat="1" applyFont="1" applyFill="1" applyBorder="1" applyAlignment="1" applyProtection="1">
      <alignment vertical="center" shrinkToFit="1"/>
      <protection hidden="1"/>
    </xf>
    <xf numFmtId="0" fontId="59" fillId="16" borderId="22" xfId="67" applyNumberFormat="1" applyFont="1" applyFill="1" applyBorder="1" applyAlignment="1" applyProtection="1">
      <alignment horizontal="center" vertical="center" wrapText="1"/>
      <protection hidden="1"/>
    </xf>
    <xf numFmtId="169" fontId="59" fillId="16" borderId="12" xfId="67" applyNumberFormat="1" applyFont="1" applyFill="1" applyBorder="1" applyAlignment="1" applyProtection="1">
      <alignment horizontal="center" vertical="center" wrapText="1"/>
      <protection hidden="1"/>
    </xf>
    <xf numFmtId="1" fontId="46" fillId="0" borderId="0" xfId="0" applyNumberFormat="1" applyFont="1" applyFill="1" applyBorder="1" applyAlignment="1">
      <alignment horizontal="left" vertical="center" shrinkToFit="1"/>
    </xf>
    <xf numFmtId="0" fontId="42" fillId="0" borderId="0" xfId="0" applyFont="1" applyBorder="1" applyAlignment="1">
      <alignment vertical="center" shrinkToFit="1"/>
    </xf>
    <xf numFmtId="0" fontId="59" fillId="6" borderId="47" xfId="67" applyNumberFormat="1" applyFont="1" applyFill="1" applyBorder="1" applyAlignment="1" applyProtection="1">
      <alignment horizontal="center" vertical="center" shrinkToFit="1"/>
      <protection hidden="1"/>
    </xf>
    <xf numFmtId="0" fontId="59" fillId="6" borderId="14" xfId="67" applyNumberFormat="1" applyFont="1" applyFill="1" applyBorder="1" applyAlignment="1" applyProtection="1">
      <alignment horizontal="center" vertical="center" shrinkToFit="1"/>
      <protection hidden="1"/>
    </xf>
    <xf numFmtId="0" fontId="64" fillId="17" borderId="14" xfId="67" applyNumberFormat="1" applyFont="1" applyFill="1" applyBorder="1" applyAlignment="1" applyProtection="1">
      <alignment horizontal="center" shrinkToFit="1"/>
      <protection hidden="1"/>
    </xf>
    <xf numFmtId="0" fontId="59" fillId="6" borderId="17" xfId="67" applyNumberFormat="1" applyFont="1" applyFill="1" applyBorder="1" applyAlignment="1" applyProtection="1">
      <alignment horizontal="center" vertical="center" shrinkToFit="1"/>
      <protection hidden="1"/>
    </xf>
    <xf numFmtId="170" fontId="74" fillId="23" borderId="48" xfId="0" applyNumberFormat="1" applyFont="1" applyFill="1" applyBorder="1" applyAlignment="1">
      <alignment horizontal="center" vertical="center"/>
    </xf>
    <xf numFmtId="0" fontId="58" fillId="18" borderId="23" xfId="67" applyNumberFormat="1" applyFont="1" applyFill="1" applyBorder="1" applyAlignment="1" applyProtection="1">
      <alignment vertical="center" shrinkToFit="1"/>
      <protection hidden="1"/>
    </xf>
    <xf numFmtId="0" fontId="58" fillId="18" borderId="13" xfId="67" applyNumberFormat="1" applyFont="1" applyFill="1" applyBorder="1" applyAlignment="1" applyProtection="1">
      <alignment vertical="center" shrinkToFit="1"/>
      <protection hidden="1"/>
    </xf>
    <xf numFmtId="0" fontId="58" fillId="18" borderId="18" xfId="67" applyNumberFormat="1" applyFont="1" applyFill="1" applyBorder="1" applyAlignment="1" applyProtection="1">
      <alignment vertical="center"/>
      <protection hidden="1"/>
    </xf>
    <xf numFmtId="0" fontId="58" fillId="18" borderId="12" xfId="67" applyNumberFormat="1" applyFont="1" applyFill="1" applyBorder="1" applyAlignment="1" applyProtection="1">
      <alignment horizontal="center" vertical="center" shrinkToFit="1"/>
      <protection hidden="1"/>
    </xf>
    <xf numFmtId="0" fontId="76" fillId="16" borderId="0" xfId="84" applyFont="1" applyFill="1" applyAlignment="1" applyProtection="1">
      <alignment vertical="top" wrapText="1"/>
      <protection hidden="1"/>
    </xf>
    <xf numFmtId="0" fontId="72" fillId="0" borderId="0" xfId="84" applyFont="1" applyProtection="1">
      <protection hidden="1"/>
    </xf>
    <xf numFmtId="0" fontId="77" fillId="16" borderId="0" xfId="84" applyFont="1" applyFill="1" applyAlignment="1" applyProtection="1">
      <alignment wrapText="1"/>
      <protection hidden="1"/>
    </xf>
    <xf numFmtId="0" fontId="77" fillId="16" borderId="0" xfId="84" applyFont="1" applyFill="1" applyAlignment="1" applyProtection="1">
      <alignment horizontal="left" wrapText="1"/>
      <protection hidden="1"/>
    </xf>
    <xf numFmtId="0" fontId="76" fillId="0" borderId="0" xfId="84" applyFont="1" applyAlignment="1" applyProtection="1">
      <alignment wrapText="1"/>
      <protection hidden="1"/>
    </xf>
    <xf numFmtId="0" fontId="79" fillId="0" borderId="0" xfId="85" applyNumberFormat="1" applyFont="1" applyFill="1" applyBorder="1" applyAlignment="1" applyProtection="1">
      <protection hidden="1"/>
    </xf>
    <xf numFmtId="0" fontId="80" fillId="0" borderId="0" xfId="84" applyFont="1" applyAlignment="1" applyProtection="1">
      <alignment wrapText="1"/>
      <protection hidden="1"/>
    </xf>
    <xf numFmtId="0" fontId="80" fillId="0" borderId="0" xfId="84" applyFont="1" applyAlignment="1" applyProtection="1">
      <alignment horizontal="right" wrapText="1"/>
      <protection hidden="1"/>
    </xf>
    <xf numFmtId="0" fontId="76" fillId="0" borderId="0" xfId="84" applyFont="1" applyAlignment="1" applyProtection="1">
      <alignment vertical="top" wrapText="1"/>
      <protection hidden="1"/>
    </xf>
    <xf numFmtId="0" fontId="81" fillId="0" borderId="0" xfId="84" applyFont="1" applyProtection="1">
      <protection hidden="1"/>
    </xf>
    <xf numFmtId="0" fontId="82" fillId="0" borderId="0" xfId="84" applyFont="1" applyAlignment="1" applyProtection="1">
      <alignment vertical="top" wrapText="1"/>
      <protection hidden="1"/>
    </xf>
    <xf numFmtId="0" fontId="83" fillId="0" borderId="0" xfId="84" applyFont="1" applyAlignment="1" applyProtection="1">
      <alignment horizontal="center" vertical="center" wrapText="1"/>
      <protection hidden="1"/>
    </xf>
    <xf numFmtId="4" fontId="83" fillId="0" borderId="0" xfId="84" applyNumberFormat="1" applyFont="1" applyAlignment="1" applyProtection="1">
      <alignment vertical="center" wrapText="1"/>
      <protection hidden="1"/>
    </xf>
    <xf numFmtId="165" fontId="83" fillId="0" borderId="0" xfId="84" applyNumberFormat="1" applyFont="1" applyAlignment="1" applyProtection="1">
      <alignment horizontal="center" vertical="center" wrapText="1"/>
      <protection hidden="1"/>
    </xf>
    <xf numFmtId="0" fontId="77" fillId="0" borderId="0" xfId="84" applyFont="1" applyAlignment="1" applyProtection="1">
      <alignment vertical="center" wrapText="1"/>
      <protection hidden="1"/>
    </xf>
    <xf numFmtId="14" fontId="84" fillId="0" borderId="0" xfId="84" applyNumberFormat="1" applyFont="1" applyAlignment="1" applyProtection="1">
      <alignment horizontal="right" vertical="center" wrapText="1"/>
      <protection hidden="1"/>
    </xf>
    <xf numFmtId="0" fontId="85" fillId="0" borderId="0" xfId="84" applyFont="1" applyAlignment="1" applyProtection="1">
      <alignment vertical="center" wrapText="1"/>
      <protection hidden="1"/>
    </xf>
    <xf numFmtId="0" fontId="77" fillId="0" borderId="0" xfId="84" applyFont="1" applyAlignment="1" applyProtection="1">
      <alignment horizontal="center" vertical="center" wrapText="1"/>
      <protection hidden="1"/>
    </xf>
    <xf numFmtId="0" fontId="84" fillId="0" borderId="0" xfId="84" applyFont="1" applyAlignment="1" applyProtection="1">
      <alignment horizontal="right" vertical="center" wrapText="1"/>
      <protection hidden="1"/>
    </xf>
    <xf numFmtId="0" fontId="86" fillId="0" borderId="0" xfId="84" applyFont="1" applyAlignment="1" applyProtection="1">
      <alignment vertical="center" wrapText="1"/>
      <protection hidden="1"/>
    </xf>
    <xf numFmtId="0" fontId="77" fillId="0" borderId="0" xfId="84" applyFont="1" applyAlignment="1" applyProtection="1">
      <alignment horizontal="right" vertical="center" wrapText="1"/>
      <protection hidden="1"/>
    </xf>
    <xf numFmtId="0" fontId="76" fillId="0" borderId="0" xfId="84" applyFont="1" applyAlignment="1" applyProtection="1">
      <alignment vertical="center" wrapText="1"/>
      <protection hidden="1"/>
    </xf>
    <xf numFmtId="0" fontId="76" fillId="0" borderId="0" xfId="84" applyFont="1" applyAlignment="1" applyProtection="1">
      <alignment horizontal="center" vertical="center" wrapText="1"/>
      <protection hidden="1"/>
    </xf>
    <xf numFmtId="0" fontId="87" fillId="16" borderId="0" xfId="84" applyFont="1" applyFill="1" applyAlignment="1" applyProtection="1">
      <alignment horizontal="center" vertical="center" wrapText="1"/>
      <protection hidden="1"/>
    </xf>
    <xf numFmtId="167" fontId="87" fillId="16" borderId="0" xfId="84" applyNumberFormat="1" applyFont="1" applyFill="1" applyAlignment="1" applyProtection="1">
      <alignment horizontal="right" vertical="center" wrapText="1"/>
      <protection hidden="1"/>
    </xf>
    <xf numFmtId="168" fontId="76" fillId="0" borderId="0" xfId="84" applyNumberFormat="1" applyFont="1" applyAlignment="1" applyProtection="1">
      <alignment vertical="center" wrapText="1"/>
      <protection hidden="1"/>
    </xf>
    <xf numFmtId="0" fontId="88" fillId="0" borderId="0" xfId="84" applyFont="1" applyAlignment="1" applyProtection="1">
      <alignment vertical="center" wrapText="1"/>
      <protection hidden="1"/>
    </xf>
    <xf numFmtId="0" fontId="80" fillId="0" borderId="0" xfId="84" applyFont="1" applyProtection="1">
      <protection hidden="1"/>
    </xf>
    <xf numFmtId="0" fontId="86" fillId="0" borderId="0" xfId="84" applyFont="1" applyProtection="1">
      <protection hidden="1"/>
    </xf>
    <xf numFmtId="0" fontId="76" fillId="16" borderId="0" xfId="84" applyFont="1" applyFill="1" applyAlignment="1" applyProtection="1">
      <alignment horizontal="center" vertical="top" wrapText="1"/>
      <protection hidden="1"/>
    </xf>
    <xf numFmtId="0" fontId="45" fillId="0" borderId="0" xfId="84" applyProtection="1">
      <protection hidden="1"/>
    </xf>
    <xf numFmtId="0" fontId="45" fillId="0" borderId="0" xfId="84"/>
    <xf numFmtId="0" fontId="56" fillId="0" borderId="0" xfId="0" applyFont="1" applyAlignment="1">
      <alignment horizontal="left"/>
    </xf>
    <xf numFmtId="0" fontId="46" fillId="0" borderId="0" xfId="0" applyFont="1" applyAlignment="1">
      <alignment horizontal="left" vertical="center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52" fillId="0" borderId="26" xfId="0" applyFont="1" applyBorder="1" applyAlignment="1">
      <alignment horizontal="center" vertical="center" shrinkToFit="1"/>
    </xf>
    <xf numFmtId="0" fontId="52" fillId="0" borderId="27" xfId="0" applyFont="1" applyBorder="1" applyAlignment="1">
      <alignment horizontal="center" vertical="center" shrinkToFit="1"/>
    </xf>
    <xf numFmtId="0" fontId="52" fillId="0" borderId="28" xfId="0" applyFont="1" applyBorder="1" applyAlignment="1">
      <alignment horizontal="center" vertical="center" shrinkToFit="1"/>
    </xf>
    <xf numFmtId="0" fontId="52" fillId="0" borderId="31" xfId="0" applyFont="1" applyBorder="1" applyAlignment="1">
      <alignment horizontal="center" vertical="center" shrinkToFit="1"/>
    </xf>
    <xf numFmtId="0" fontId="52" fillId="0" borderId="32" xfId="0" applyFont="1" applyBorder="1" applyAlignment="1">
      <alignment horizontal="center" vertical="center" shrinkToFit="1"/>
    </xf>
    <xf numFmtId="0" fontId="52" fillId="0" borderId="33" xfId="0" applyFont="1" applyBorder="1" applyAlignment="1">
      <alignment horizontal="center" vertical="center" shrinkToFit="1"/>
    </xf>
    <xf numFmtId="0" fontId="52" fillId="17" borderId="25" xfId="0" applyFont="1" applyFill="1" applyBorder="1" applyAlignment="1">
      <alignment horizontal="center" vertical="center" shrinkToFit="1"/>
    </xf>
    <xf numFmtId="0" fontId="52" fillId="17" borderId="29" xfId="0" applyFont="1" applyFill="1" applyBorder="1" applyAlignment="1">
      <alignment horizontal="center" vertical="center" shrinkToFit="1"/>
    </xf>
    <xf numFmtId="0" fontId="52" fillId="17" borderId="30" xfId="0" applyFont="1" applyFill="1" applyBorder="1" applyAlignment="1">
      <alignment horizontal="center" vertical="center" shrinkToFit="1"/>
    </xf>
    <xf numFmtId="1" fontId="46" fillId="0" borderId="0" xfId="0" applyNumberFormat="1" applyFont="1" applyFill="1" applyBorder="1" applyAlignment="1">
      <alignment horizontal="left" vertical="center" shrinkToFit="1"/>
    </xf>
    <xf numFmtId="0" fontId="42" fillId="0" borderId="0" xfId="0" applyFont="1" applyBorder="1" applyAlignment="1">
      <alignment vertical="center" shrinkToFit="1"/>
    </xf>
    <xf numFmtId="9" fontId="46" fillId="0" borderId="0" xfId="54" applyNumberFormat="1" applyFont="1" applyBorder="1" applyAlignment="1">
      <alignment horizontal="right" vertical="center"/>
    </xf>
    <xf numFmtId="0" fontId="46" fillId="0" borderId="0" xfId="0" applyFont="1" applyFill="1" applyAlignment="1">
      <alignment horizontal="left" vertical="center"/>
    </xf>
    <xf numFmtId="4" fontId="58" fillId="0" borderId="17" xfId="67" applyNumberFormat="1" applyFont="1" applyFill="1" applyBorder="1" applyAlignment="1" applyProtection="1">
      <alignment horizontal="center" vertical="center" shrinkToFit="1"/>
      <protection hidden="1"/>
    </xf>
    <xf numFmtId="4" fontId="58" fillId="0" borderId="15" xfId="67" applyNumberFormat="1" applyFont="1" applyFill="1" applyBorder="1" applyAlignment="1" applyProtection="1">
      <alignment horizontal="center" vertical="center" shrinkToFit="1"/>
      <protection hidden="1"/>
    </xf>
    <xf numFmtId="4" fontId="58" fillId="0" borderId="14" xfId="67" applyNumberFormat="1" applyFont="1" applyFill="1" applyBorder="1" applyAlignment="1" applyProtection="1">
      <alignment horizontal="center" vertical="center" shrinkToFit="1"/>
      <protection hidden="1"/>
    </xf>
    <xf numFmtId="0" fontId="58" fillId="0" borderId="16" xfId="67" applyNumberFormat="1" applyFont="1" applyFill="1" applyBorder="1" applyAlignment="1" applyProtection="1">
      <alignment horizontal="center" vertical="center" shrinkToFit="1"/>
      <protection hidden="1"/>
    </xf>
    <xf numFmtId="0" fontId="58" fillId="0" borderId="34" xfId="67" applyNumberFormat="1" applyFont="1" applyFill="1" applyBorder="1" applyAlignment="1" applyProtection="1">
      <alignment horizontal="center" vertical="center" shrinkToFit="1"/>
      <protection hidden="1"/>
    </xf>
    <xf numFmtId="0" fontId="58" fillId="0" borderId="21" xfId="67" applyNumberFormat="1" applyFont="1" applyFill="1" applyBorder="1" applyAlignment="1" applyProtection="1">
      <alignment horizontal="center" vertical="center" shrinkToFit="1"/>
      <protection hidden="1"/>
    </xf>
    <xf numFmtId="0" fontId="64" fillId="17" borderId="17" xfId="67" applyNumberFormat="1" applyFont="1" applyFill="1" applyBorder="1" applyAlignment="1" applyProtection="1">
      <alignment horizontal="center" shrinkToFit="1"/>
      <protection hidden="1"/>
    </xf>
    <xf numFmtId="0" fontId="64" fillId="17" borderId="14" xfId="67" applyNumberFormat="1" applyFont="1" applyFill="1" applyBorder="1" applyAlignment="1" applyProtection="1">
      <alignment horizontal="center" shrinkToFit="1"/>
      <protection hidden="1"/>
    </xf>
    <xf numFmtId="0" fontId="63" fillId="0" borderId="15" xfId="67" applyNumberFormat="1" applyFont="1" applyFill="1" applyBorder="1" applyAlignment="1" applyProtection="1">
      <alignment horizontal="center" vertical="center" shrinkToFit="1"/>
      <protection hidden="1"/>
    </xf>
    <xf numFmtId="0" fontId="58" fillId="17" borderId="17" xfId="67" applyNumberFormat="1" applyFont="1" applyFill="1" applyBorder="1" applyAlignment="1" applyProtection="1">
      <alignment horizontal="center" vertical="center" shrinkToFit="1"/>
      <protection hidden="1"/>
    </xf>
    <xf numFmtId="0" fontId="58" fillId="17" borderId="15" xfId="67" applyNumberFormat="1" applyFont="1" applyFill="1" applyBorder="1" applyAlignment="1" applyProtection="1">
      <alignment horizontal="center" vertical="center" shrinkToFit="1"/>
      <protection hidden="1"/>
    </xf>
    <xf numFmtId="170" fontId="59" fillId="0" borderId="17" xfId="67" applyNumberFormat="1" applyFont="1" applyFill="1" applyBorder="1" applyAlignment="1" applyProtection="1">
      <alignment horizontal="center" vertical="center" shrinkToFit="1"/>
      <protection hidden="1"/>
    </xf>
    <xf numFmtId="170" fontId="59" fillId="0" borderId="14" xfId="67" applyNumberFormat="1" applyFont="1" applyFill="1" applyBorder="1" applyAlignment="1" applyProtection="1">
      <alignment horizontal="center" vertical="center" shrinkToFit="1"/>
      <protection hidden="1"/>
    </xf>
    <xf numFmtId="170" fontId="61" fillId="20" borderId="35" xfId="67" applyNumberFormat="1" applyFont="1" applyFill="1" applyBorder="1" applyAlignment="1" applyProtection="1">
      <alignment horizontal="center" vertical="center" shrinkToFit="1"/>
      <protection hidden="1"/>
    </xf>
    <xf numFmtId="170" fontId="61" fillId="20" borderId="36" xfId="67" applyNumberFormat="1" applyFont="1" applyFill="1" applyBorder="1" applyAlignment="1" applyProtection="1">
      <alignment horizontal="center" vertical="center" shrinkToFit="1"/>
      <protection hidden="1"/>
    </xf>
    <xf numFmtId="0" fontId="58" fillId="18" borderId="17" xfId="67" applyNumberFormat="1" applyFont="1" applyFill="1" applyBorder="1" applyAlignment="1" applyProtection="1">
      <alignment horizontal="left" vertical="center" indent="1" shrinkToFit="1"/>
      <protection hidden="1"/>
    </xf>
    <xf numFmtId="0" fontId="58" fillId="18" borderId="15" xfId="67" applyNumberFormat="1" applyFont="1" applyFill="1" applyBorder="1" applyAlignment="1" applyProtection="1">
      <alignment horizontal="left" vertical="center" indent="1" shrinkToFit="1"/>
      <protection hidden="1"/>
    </xf>
    <xf numFmtId="0" fontId="59" fillId="6" borderId="17" xfId="67" applyNumberFormat="1" applyFont="1" applyFill="1" applyBorder="1" applyAlignment="1" applyProtection="1">
      <alignment horizontal="center" vertical="center" shrinkToFit="1"/>
      <protection hidden="1"/>
    </xf>
    <xf numFmtId="0" fontId="59" fillId="6" borderId="14" xfId="67" applyNumberFormat="1" applyFont="1" applyFill="1" applyBorder="1" applyAlignment="1" applyProtection="1">
      <alignment horizontal="center" vertical="center" shrinkToFit="1"/>
      <protection hidden="1"/>
    </xf>
    <xf numFmtId="170" fontId="59" fillId="0" borderId="49" xfId="67" applyNumberFormat="1" applyFont="1" applyFill="1" applyBorder="1" applyAlignment="1" applyProtection="1">
      <alignment horizontal="center" vertical="center" shrinkToFit="1"/>
      <protection hidden="1"/>
    </xf>
    <xf numFmtId="170" fontId="61" fillId="20" borderId="37" xfId="67" applyNumberFormat="1" applyFont="1" applyFill="1" applyBorder="1" applyAlignment="1" applyProtection="1">
      <alignment horizontal="center" vertical="center" shrinkToFit="1"/>
      <protection hidden="1"/>
    </xf>
    <xf numFmtId="170" fontId="61" fillId="20" borderId="38" xfId="67" applyNumberFormat="1" applyFont="1" applyFill="1" applyBorder="1" applyAlignment="1" applyProtection="1">
      <alignment horizontal="center" vertical="center" shrinkToFit="1"/>
      <protection hidden="1"/>
    </xf>
    <xf numFmtId="170" fontId="66" fillId="21" borderId="49" xfId="0" applyNumberFormat="1" applyFont="1" applyFill="1" applyBorder="1" applyAlignment="1" applyProtection="1">
      <alignment horizontal="center" vertical="center" shrinkToFit="1"/>
    </xf>
    <xf numFmtId="170" fontId="66" fillId="21" borderId="50" xfId="0" applyNumberFormat="1" applyFont="1" applyFill="1" applyBorder="1" applyAlignment="1" applyProtection="1">
      <alignment horizontal="center" vertical="center" shrinkToFit="1"/>
    </xf>
    <xf numFmtId="170" fontId="74" fillId="24" borderId="47" xfId="0" applyNumberFormat="1" applyFont="1" applyFill="1" applyBorder="1" applyAlignment="1">
      <alignment horizontal="center" vertical="center"/>
    </xf>
    <xf numFmtId="170" fontId="74" fillId="24" borderId="50" xfId="0" applyNumberFormat="1" applyFont="1" applyFill="1" applyBorder="1" applyAlignment="1">
      <alignment horizontal="center" vertical="center"/>
    </xf>
    <xf numFmtId="170" fontId="73" fillId="22" borderId="47" xfId="0" applyNumberFormat="1" applyFont="1" applyFill="1" applyBorder="1" applyAlignment="1">
      <alignment horizontal="center" vertical="center"/>
    </xf>
    <xf numFmtId="170" fontId="73" fillId="22" borderId="51" xfId="0" applyNumberFormat="1" applyFont="1" applyFill="1" applyBorder="1" applyAlignment="1">
      <alignment horizontal="center" vertical="center"/>
    </xf>
    <xf numFmtId="170" fontId="61" fillId="20" borderId="39" xfId="67" applyNumberFormat="1" applyFont="1" applyFill="1" applyBorder="1" applyAlignment="1" applyProtection="1">
      <alignment horizontal="center" vertical="center" shrinkToFit="1"/>
      <protection hidden="1"/>
    </xf>
    <xf numFmtId="170" fontId="61" fillId="20" borderId="45" xfId="67" applyNumberFormat="1" applyFont="1" applyFill="1" applyBorder="1" applyAlignment="1" applyProtection="1">
      <alignment horizontal="center" vertical="center" shrinkToFit="1"/>
      <protection hidden="1"/>
    </xf>
    <xf numFmtId="0" fontId="59" fillId="6" borderId="47" xfId="67" applyNumberFormat="1" applyFont="1" applyFill="1" applyBorder="1" applyAlignment="1" applyProtection="1">
      <alignment horizontal="center" vertical="center" shrinkToFit="1"/>
      <protection hidden="1"/>
    </xf>
    <xf numFmtId="0" fontId="63" fillId="17" borderId="17" xfId="67" applyNumberFormat="1" applyFont="1" applyFill="1" applyBorder="1" applyAlignment="1" applyProtection="1">
      <alignment horizontal="center" vertical="center" shrinkToFit="1"/>
      <protection hidden="1"/>
    </xf>
    <xf numFmtId="0" fontId="63" fillId="17" borderId="15" xfId="67" applyNumberFormat="1" applyFont="1" applyFill="1" applyBorder="1" applyAlignment="1" applyProtection="1">
      <alignment horizontal="center" vertical="center" shrinkToFit="1"/>
      <protection hidden="1"/>
    </xf>
    <xf numFmtId="0" fontId="63" fillId="17" borderId="14" xfId="67" applyNumberFormat="1" applyFont="1" applyFill="1" applyBorder="1" applyAlignment="1" applyProtection="1">
      <alignment horizontal="center" vertical="center" shrinkToFit="1"/>
      <protection hidden="1"/>
    </xf>
    <xf numFmtId="170" fontId="74" fillId="25" borderId="47" xfId="0" applyNumberFormat="1" applyFont="1" applyFill="1" applyBorder="1" applyAlignment="1">
      <alignment horizontal="center" vertical="center"/>
    </xf>
    <xf numFmtId="170" fontId="74" fillId="25" borderId="50" xfId="0" applyNumberFormat="1" applyFont="1" applyFill="1" applyBorder="1" applyAlignment="1">
      <alignment horizontal="center" vertical="center"/>
    </xf>
    <xf numFmtId="0" fontId="48" fillId="0" borderId="0" xfId="67" applyFont="1" applyBorder="1" applyAlignment="1" applyProtection="1">
      <alignment horizontal="right" vertical="center" wrapText="1"/>
      <protection locked="0"/>
    </xf>
    <xf numFmtId="165" fontId="70" fillId="9" borderId="20" xfId="67" applyNumberFormat="1" applyFont="1" applyFill="1" applyBorder="1" applyAlignment="1" applyProtection="1">
      <alignment horizontal="center" vertical="center" wrapText="1" shrinkToFit="1"/>
      <protection hidden="1"/>
    </xf>
    <xf numFmtId="165" fontId="70" fillId="9" borderId="19" xfId="67" applyNumberFormat="1" applyFont="1" applyFill="1" applyBorder="1" applyAlignment="1" applyProtection="1">
      <alignment horizontal="center" vertical="center" wrapText="1" shrinkToFit="1"/>
      <protection hidden="1"/>
    </xf>
    <xf numFmtId="0" fontId="47" fillId="16" borderId="0" xfId="67" applyNumberFormat="1" applyFont="1" applyFill="1" applyBorder="1" applyAlignment="1" applyProtection="1">
      <alignment horizontal="center" vertical="center"/>
      <protection hidden="1"/>
    </xf>
    <xf numFmtId="0" fontId="48" fillId="0" borderId="0" xfId="67" applyFont="1" applyBorder="1" applyAlignment="1" applyProtection="1">
      <alignment horizontal="left" vertical="center"/>
      <protection locked="0"/>
    </xf>
    <xf numFmtId="0" fontId="49" fillId="16" borderId="0" xfId="67" applyNumberFormat="1" applyFont="1" applyFill="1" applyBorder="1" applyAlignment="1" applyProtection="1">
      <alignment horizontal="left" vertical="center"/>
      <protection hidden="1"/>
    </xf>
    <xf numFmtId="0" fontId="47" fillId="16" borderId="0" xfId="67" applyNumberFormat="1" applyFont="1" applyFill="1" applyBorder="1" applyAlignment="1" applyProtection="1">
      <alignment horizontal="left" vertical="center" wrapText="1"/>
      <protection hidden="1"/>
    </xf>
    <xf numFmtId="170" fontId="66" fillId="21" borderId="46" xfId="0" applyNumberFormat="1" applyFont="1" applyFill="1" applyBorder="1" applyAlignment="1" applyProtection="1">
      <alignment horizontal="center" vertical="center" shrinkToFit="1"/>
    </xf>
    <xf numFmtId="170" fontId="66" fillId="21" borderId="23" xfId="0" applyNumberFormat="1" applyFont="1" applyFill="1" applyBorder="1" applyAlignment="1" applyProtection="1">
      <alignment horizontal="center" vertical="center" shrinkToFit="1"/>
    </xf>
    <xf numFmtId="170" fontId="61" fillId="20" borderId="53" xfId="67" applyNumberFormat="1" applyFont="1" applyFill="1" applyBorder="1" applyAlignment="1" applyProtection="1">
      <alignment horizontal="center" vertical="center" shrinkToFit="1"/>
      <protection hidden="1"/>
    </xf>
    <xf numFmtId="170" fontId="61" fillId="20" borderId="54" xfId="67" applyNumberFormat="1" applyFont="1" applyFill="1" applyBorder="1" applyAlignment="1" applyProtection="1">
      <alignment horizontal="center" vertical="center" shrinkToFit="1"/>
      <protection hidden="1"/>
    </xf>
    <xf numFmtId="170" fontId="74" fillId="23" borderId="47" xfId="0" applyNumberFormat="1" applyFont="1" applyFill="1" applyBorder="1" applyAlignment="1">
      <alignment horizontal="center" vertical="center"/>
    </xf>
    <xf numFmtId="170" fontId="74" fillId="23" borderId="14" xfId="0" applyNumberFormat="1" applyFont="1" applyFill="1" applyBorder="1" applyAlignment="1">
      <alignment horizontal="center" vertical="center"/>
    </xf>
    <xf numFmtId="0" fontId="58" fillId="18" borderId="18" xfId="67" applyNumberFormat="1" applyFont="1" applyFill="1" applyBorder="1" applyAlignment="1" applyProtection="1">
      <alignment horizontal="left" vertical="center" indent="1" shrinkToFit="1"/>
      <protection hidden="1"/>
    </xf>
    <xf numFmtId="0" fontId="58" fillId="18" borderId="23" xfId="67" applyNumberFormat="1" applyFont="1" applyFill="1" applyBorder="1" applyAlignment="1" applyProtection="1">
      <alignment horizontal="left" vertical="center" indent="1" shrinkToFit="1"/>
      <protection hidden="1"/>
    </xf>
    <xf numFmtId="0" fontId="58" fillId="18" borderId="16" xfId="67" applyNumberFormat="1" applyFont="1" applyFill="1" applyBorder="1" applyAlignment="1" applyProtection="1">
      <alignment horizontal="left" vertical="center" indent="1" shrinkToFit="1"/>
      <protection hidden="1"/>
    </xf>
    <xf numFmtId="0" fontId="58" fillId="18" borderId="34" xfId="67" applyNumberFormat="1" applyFont="1" applyFill="1" applyBorder="1" applyAlignment="1" applyProtection="1">
      <alignment horizontal="left" vertical="center" indent="1" shrinkToFit="1"/>
      <protection hidden="1"/>
    </xf>
    <xf numFmtId="0" fontId="58" fillId="9" borderId="12" xfId="67" applyNumberFormat="1" applyFont="1" applyFill="1" applyBorder="1" applyAlignment="1" applyProtection="1">
      <alignment horizontal="center" vertical="center" shrinkToFit="1"/>
      <protection hidden="1"/>
    </xf>
    <xf numFmtId="0" fontId="58" fillId="9" borderId="17" xfId="67" applyNumberFormat="1" applyFont="1" applyFill="1" applyBorder="1" applyAlignment="1" applyProtection="1">
      <alignment horizontal="center" vertical="center" shrinkToFit="1"/>
      <protection hidden="1"/>
    </xf>
    <xf numFmtId="0" fontId="58" fillId="9" borderId="18" xfId="67" applyNumberFormat="1" applyFont="1" applyFill="1" applyBorder="1" applyAlignment="1" applyProtection="1">
      <alignment horizontal="center" vertical="center" shrinkToFit="1"/>
      <protection hidden="1"/>
    </xf>
    <xf numFmtId="0" fontId="58" fillId="9" borderId="23" xfId="67" applyNumberFormat="1" applyFont="1" applyFill="1" applyBorder="1" applyAlignment="1" applyProtection="1">
      <alignment horizontal="center" vertical="center" shrinkToFit="1"/>
      <protection hidden="1"/>
    </xf>
    <xf numFmtId="0" fontId="58" fillId="9" borderId="13" xfId="67" applyNumberFormat="1" applyFont="1" applyFill="1" applyBorder="1" applyAlignment="1" applyProtection="1">
      <alignment horizontal="center" vertical="center" shrinkToFit="1"/>
      <protection hidden="1"/>
    </xf>
    <xf numFmtId="0" fontId="58" fillId="9" borderId="16" xfId="67" applyNumberFormat="1" applyFont="1" applyFill="1" applyBorder="1" applyAlignment="1" applyProtection="1">
      <alignment horizontal="center" vertical="center" shrinkToFit="1"/>
      <protection hidden="1"/>
    </xf>
    <xf numFmtId="0" fontId="58" fillId="9" borderId="34" xfId="67" applyNumberFormat="1" applyFont="1" applyFill="1" applyBorder="1" applyAlignment="1" applyProtection="1">
      <alignment horizontal="center" vertical="center" shrinkToFit="1"/>
      <protection hidden="1"/>
    </xf>
    <xf numFmtId="0" fontId="58" fillId="9" borderId="21" xfId="67" applyNumberFormat="1" applyFont="1" applyFill="1" applyBorder="1" applyAlignment="1" applyProtection="1">
      <alignment horizontal="center" vertical="center" shrinkToFit="1"/>
      <protection hidden="1"/>
    </xf>
    <xf numFmtId="165" fontId="69" fillId="9" borderId="12" xfId="67" applyNumberFormat="1" applyFont="1" applyFill="1" applyBorder="1" applyAlignment="1" applyProtection="1">
      <alignment horizontal="center" vertical="center" wrapText="1" shrinkToFit="1"/>
      <protection hidden="1"/>
    </xf>
    <xf numFmtId="165" fontId="58" fillId="9" borderId="12" xfId="67" applyNumberFormat="1" applyFont="1" applyFill="1" applyBorder="1" applyAlignment="1" applyProtection="1">
      <alignment horizontal="center" vertical="center" shrinkToFit="1"/>
      <protection hidden="1"/>
    </xf>
    <xf numFmtId="0" fontId="58" fillId="9" borderId="14" xfId="67" applyNumberFormat="1" applyFont="1" applyFill="1" applyBorder="1" applyAlignment="1" applyProtection="1">
      <alignment horizontal="center" vertical="center" shrinkToFit="1"/>
      <protection hidden="1"/>
    </xf>
    <xf numFmtId="4" fontId="58" fillId="9" borderId="12" xfId="67" applyNumberFormat="1" applyFont="1" applyFill="1" applyBorder="1" applyAlignment="1" applyProtection="1">
      <alignment horizontal="center" vertical="center" shrinkToFit="1"/>
      <protection hidden="1"/>
    </xf>
    <xf numFmtId="0" fontId="65" fillId="0" borderId="0" xfId="67" applyFont="1" applyFill="1" applyBorder="1" applyAlignment="1" applyProtection="1">
      <alignment horizontal="center"/>
      <protection hidden="1"/>
    </xf>
    <xf numFmtId="0" fontId="58" fillId="9" borderId="17" xfId="67" applyNumberFormat="1" applyFont="1" applyFill="1" applyBorder="1" applyAlignment="1" applyProtection="1">
      <alignment horizontal="center" vertical="center" wrapText="1"/>
      <protection hidden="1"/>
    </xf>
    <xf numFmtId="0" fontId="58" fillId="9" borderId="15" xfId="67" applyNumberFormat="1" applyFont="1" applyFill="1" applyBorder="1" applyAlignment="1" applyProtection="1">
      <alignment horizontal="center" vertical="center" wrapText="1"/>
      <protection hidden="1"/>
    </xf>
    <xf numFmtId="0" fontId="55" fillId="9" borderId="18" xfId="67" applyNumberFormat="1" applyFont="1" applyFill="1" applyBorder="1" applyAlignment="1" applyProtection="1">
      <alignment horizontal="center" vertical="center" wrapText="1"/>
      <protection hidden="1"/>
    </xf>
    <xf numFmtId="0" fontId="55" fillId="9" borderId="23" xfId="67" applyNumberFormat="1" applyFont="1" applyFill="1" applyBorder="1" applyAlignment="1" applyProtection="1">
      <alignment horizontal="center" vertical="center" wrapText="1"/>
      <protection hidden="1"/>
    </xf>
    <xf numFmtId="0" fontId="47" fillId="16" borderId="24" xfId="67" applyNumberFormat="1" applyFont="1" applyFill="1" applyBorder="1" applyAlignment="1" applyProtection="1">
      <alignment vertical="center" wrapText="1"/>
      <protection hidden="1"/>
    </xf>
    <xf numFmtId="0" fontId="47" fillId="16" borderId="0" xfId="67" applyNumberFormat="1" applyFont="1" applyFill="1" applyBorder="1" applyAlignment="1" applyProtection="1">
      <alignment vertical="center" wrapText="1"/>
      <protection hidden="1"/>
    </xf>
    <xf numFmtId="0" fontId="49" fillId="16" borderId="24" xfId="67" applyNumberFormat="1" applyFont="1" applyFill="1" applyBorder="1" applyAlignment="1" applyProtection="1">
      <alignment vertical="center" wrapText="1"/>
      <protection locked="0"/>
    </xf>
    <xf numFmtId="0" fontId="49" fillId="16" borderId="0" xfId="67" applyNumberFormat="1" applyFont="1" applyFill="1" applyBorder="1" applyAlignment="1" applyProtection="1">
      <alignment vertical="center" wrapText="1"/>
      <protection locked="0"/>
    </xf>
    <xf numFmtId="0" fontId="51" fillId="9" borderId="24" xfId="67" applyNumberFormat="1" applyFont="1" applyFill="1" applyBorder="1" applyAlignment="1" applyProtection="1">
      <alignment horizontal="left" vertical="center" wrapText="1"/>
      <protection hidden="1"/>
    </xf>
    <xf numFmtId="0" fontId="51" fillId="9" borderId="0" xfId="67" applyNumberFormat="1" applyFont="1" applyFill="1" applyBorder="1" applyAlignment="1" applyProtection="1">
      <alignment horizontal="left" vertical="center" wrapText="1"/>
      <protection hidden="1"/>
    </xf>
    <xf numFmtId="0" fontId="53" fillId="9" borderId="24" xfId="67" applyNumberFormat="1" applyFont="1" applyFill="1" applyBorder="1" applyAlignment="1" applyProtection="1">
      <alignment horizontal="left" vertical="center" wrapText="1"/>
      <protection hidden="1"/>
    </xf>
    <xf numFmtId="0" fontId="53" fillId="9" borderId="0" xfId="67" applyNumberFormat="1" applyFont="1" applyFill="1" applyBorder="1" applyAlignment="1" applyProtection="1">
      <alignment horizontal="left" vertical="center" wrapText="1"/>
      <protection hidden="1"/>
    </xf>
    <xf numFmtId="0" fontId="50" fillId="16" borderId="12" xfId="67" applyNumberFormat="1" applyFont="1" applyFill="1" applyBorder="1" applyAlignment="1" applyProtection="1">
      <alignment horizontal="center" vertical="center" wrapText="1"/>
      <protection hidden="1"/>
    </xf>
    <xf numFmtId="0" fontId="50" fillId="16" borderId="15" xfId="67" applyNumberFormat="1" applyFont="1" applyFill="1" applyBorder="1" applyAlignment="1" applyProtection="1">
      <alignment horizontal="center" vertical="center" wrapText="1"/>
      <protection hidden="1"/>
    </xf>
    <xf numFmtId="0" fontId="50" fillId="16" borderId="14" xfId="67" applyNumberFormat="1" applyFont="1" applyFill="1" applyBorder="1" applyAlignment="1" applyProtection="1">
      <alignment horizontal="center" vertical="center" wrapText="1"/>
      <protection hidden="1"/>
    </xf>
    <xf numFmtId="0" fontId="75" fillId="26" borderId="0" xfId="84" applyFont="1" applyFill="1" applyAlignment="1" applyProtection="1">
      <alignment horizontal="left" vertical="center" wrapText="1"/>
      <protection hidden="1"/>
    </xf>
  </cellXfs>
  <cellStyles count="8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1" xfId="7" xr:uid="{00000000-0005-0000-0000-000006000000}"/>
    <cellStyle name="20% - Colore2" xfId="8" xr:uid="{00000000-0005-0000-0000-000007000000}"/>
    <cellStyle name="20% - Colore3" xfId="9" xr:uid="{00000000-0005-0000-0000-000008000000}"/>
    <cellStyle name="20% - Colore4" xfId="10" xr:uid="{00000000-0005-0000-0000-000009000000}"/>
    <cellStyle name="20% - Colore5" xfId="11" xr:uid="{00000000-0005-0000-0000-00000A000000}"/>
    <cellStyle name="20% - Colore6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1" xfId="19" xr:uid="{00000000-0005-0000-0000-000012000000}"/>
    <cellStyle name="40% - Colore2" xfId="20" xr:uid="{00000000-0005-0000-0000-000013000000}"/>
    <cellStyle name="40% - Colore3" xfId="21" xr:uid="{00000000-0005-0000-0000-000014000000}"/>
    <cellStyle name="40% - Colore4" xfId="22" xr:uid="{00000000-0005-0000-0000-000015000000}"/>
    <cellStyle name="40% - Colore5" xfId="23" xr:uid="{00000000-0005-0000-0000-000016000000}"/>
    <cellStyle name="40% - Colore6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1" xfId="31" xr:uid="{00000000-0005-0000-0000-00001E000000}"/>
    <cellStyle name="60% - Colore2" xfId="32" xr:uid="{00000000-0005-0000-0000-00001F000000}"/>
    <cellStyle name="60% - Colore3" xfId="33" xr:uid="{00000000-0005-0000-0000-000020000000}"/>
    <cellStyle name="60% - Colore4" xfId="34" xr:uid="{00000000-0005-0000-0000-000021000000}"/>
    <cellStyle name="60% - Colore5" xfId="35" xr:uid="{00000000-0005-0000-0000-000022000000}"/>
    <cellStyle name="60% - Colore6" xfId="36" xr:uid="{00000000-0005-0000-0000-000023000000}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xr:uid="{00000000-0005-0000-0000-00002B000000}"/>
    <cellStyle name="Calculation" xfId="45" xr:uid="{00000000-0005-0000-0000-00002C000000}"/>
    <cellStyle name="Cella collegata" xfId="46" xr:uid="{00000000-0005-0000-0000-00002D000000}"/>
    <cellStyle name="Colore1" xfId="47" xr:uid="{00000000-0005-0000-0000-00002E000000}"/>
    <cellStyle name="Colore2" xfId="48" xr:uid="{00000000-0005-0000-0000-00002F000000}"/>
    <cellStyle name="Colore3" xfId="49" xr:uid="{00000000-0005-0000-0000-000030000000}"/>
    <cellStyle name="Colore4" xfId="50" xr:uid="{00000000-0005-0000-0000-000031000000}"/>
    <cellStyle name="Colore5" xfId="51" xr:uid="{00000000-0005-0000-0000-000032000000}"/>
    <cellStyle name="Colore6" xfId="52" xr:uid="{00000000-0005-0000-0000-000033000000}"/>
    <cellStyle name="Controlla cella" xfId="53" xr:uid="{00000000-0005-0000-0000-000034000000}"/>
    <cellStyle name="Čárky bez des. míst" xfId="54" builtinId="6"/>
    <cellStyle name="Explanatory Text" xfId="55" xr:uid="{00000000-0005-0000-0000-000036000000}"/>
    <cellStyle name="Good" xfId="56" xr:uid="{00000000-0005-0000-0000-000037000000}"/>
    <cellStyle name="Heading 1" xfId="57" xr:uid="{00000000-0005-0000-0000-000038000000}"/>
    <cellStyle name="Heading 2" xfId="58" xr:uid="{00000000-0005-0000-0000-000039000000}"/>
    <cellStyle name="Heading 3" xfId="59" xr:uid="{00000000-0005-0000-0000-00003A000000}"/>
    <cellStyle name="Heading 4" xfId="60" xr:uid="{00000000-0005-0000-0000-00003B000000}"/>
    <cellStyle name="Hypertextový odkaz 2" xfId="85" xr:uid="{8D6C752C-C8A7-404F-A0C1-6FCB7D6B3895}"/>
    <cellStyle name="Check Cell" xfId="61" xr:uid="{00000000-0005-0000-0000-00003D000000}"/>
    <cellStyle name="Input" xfId="62" xr:uid="{00000000-0005-0000-0000-00003E000000}"/>
    <cellStyle name="Linked Cell" xfId="63" xr:uid="{00000000-0005-0000-0000-00003F000000}"/>
    <cellStyle name="Neutral" xfId="64" xr:uid="{00000000-0005-0000-0000-000040000000}"/>
    <cellStyle name="Neutro" xfId="65" xr:uid="{00000000-0005-0000-0000-000041000000}"/>
    <cellStyle name="Non valido" xfId="66" xr:uid="{00000000-0005-0000-0000-000042000000}"/>
    <cellStyle name="Normální" xfId="0" builtinId="0"/>
    <cellStyle name="normální 2" xfId="67" xr:uid="{00000000-0005-0000-0000-000044000000}"/>
    <cellStyle name="normální 3" xfId="68" xr:uid="{00000000-0005-0000-0000-000045000000}"/>
    <cellStyle name="Normální 4" xfId="84" xr:uid="{A8BF8862-8737-40E2-A832-69216229441C}"/>
    <cellStyle name="Nota" xfId="69" xr:uid="{00000000-0005-0000-0000-000046000000}"/>
    <cellStyle name="Note" xfId="70" xr:uid="{00000000-0005-0000-0000-000047000000}"/>
    <cellStyle name="Output" xfId="71" xr:uid="{00000000-0005-0000-0000-000048000000}"/>
    <cellStyle name="Testo avviso" xfId="72" xr:uid="{00000000-0005-0000-0000-000049000000}"/>
    <cellStyle name="Testo descrittivo" xfId="73" xr:uid="{00000000-0005-0000-0000-00004A000000}"/>
    <cellStyle name="Title" xfId="74" xr:uid="{00000000-0005-0000-0000-00004B000000}"/>
    <cellStyle name="Titolo" xfId="75" xr:uid="{00000000-0005-0000-0000-00004C000000}"/>
    <cellStyle name="Titolo 1" xfId="76" xr:uid="{00000000-0005-0000-0000-00004D000000}"/>
    <cellStyle name="Titolo 2" xfId="77" xr:uid="{00000000-0005-0000-0000-00004E000000}"/>
    <cellStyle name="Titolo 3" xfId="78" xr:uid="{00000000-0005-0000-0000-00004F000000}"/>
    <cellStyle name="Titolo 4" xfId="79" xr:uid="{00000000-0005-0000-0000-000050000000}"/>
    <cellStyle name="Total" xfId="80" xr:uid="{00000000-0005-0000-0000-000051000000}"/>
    <cellStyle name="Totale" xfId="81" xr:uid="{00000000-0005-0000-0000-000052000000}"/>
    <cellStyle name="Valido" xfId="82" xr:uid="{00000000-0005-0000-0000-000053000000}"/>
    <cellStyle name="Warning Text" xfId="83" xr:uid="{00000000-0005-0000-0000-00005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0</xdr:row>
      <xdr:rowOff>51435</xdr:rowOff>
    </xdr:from>
    <xdr:to>
      <xdr:col>8</xdr:col>
      <xdr:colOff>91440</xdr:colOff>
      <xdr:row>5</xdr:row>
      <xdr:rowOff>146685</xdr:rowOff>
    </xdr:to>
    <xdr:pic>
      <xdr:nvPicPr>
        <xdr:cNvPr id="6" name="Grafický objekt 5">
          <a:extLst>
            <a:ext uri="{FF2B5EF4-FFF2-40B4-BE49-F238E27FC236}">
              <a16:creationId xmlns:a16="http://schemas.microsoft.com/office/drawing/2014/main" id="{F2E58D87-7A65-4881-BF10-9AA2CB721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355205" y="51435"/>
          <a:ext cx="3777615" cy="1238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121069</xdr:colOff>
      <xdr:row>0</xdr:row>
      <xdr:rowOff>284480</xdr:rowOff>
    </xdr:from>
    <xdr:to>
      <xdr:col>24</xdr:col>
      <xdr:colOff>583724</xdr:colOff>
      <xdr:row>3</xdr:row>
      <xdr:rowOff>156210</xdr:rowOff>
    </xdr:to>
    <xdr:pic>
      <xdr:nvPicPr>
        <xdr:cNvPr id="9725" name="Immagini 3">
          <a:extLst>
            <a:ext uri="{FF2B5EF4-FFF2-40B4-BE49-F238E27FC236}">
              <a16:creationId xmlns:a16="http://schemas.microsoft.com/office/drawing/2014/main" id="{080935A1-A1E9-4625-8FA2-5A2EFCAD6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358202" y="284480"/>
          <a:ext cx="3493722" cy="692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68580</xdr:colOff>
      <xdr:row>0</xdr:row>
      <xdr:rowOff>213360</xdr:rowOff>
    </xdr:from>
    <xdr:to>
      <xdr:col>14</xdr:col>
      <xdr:colOff>213360</xdr:colOff>
      <xdr:row>4</xdr:row>
      <xdr:rowOff>0</xdr:rowOff>
    </xdr:to>
    <xdr:pic>
      <xdr:nvPicPr>
        <xdr:cNvPr id="2" name="Immagini 3">
          <a:extLst>
            <a:ext uri="{FF2B5EF4-FFF2-40B4-BE49-F238E27FC236}">
              <a16:creationId xmlns:a16="http://schemas.microsoft.com/office/drawing/2014/main" id="{13E92903-58BB-486E-843E-2DB462258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9660" y="213360"/>
          <a:ext cx="3230880" cy="5867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15</xdr:col>
      <xdr:colOff>76200</xdr:colOff>
      <xdr:row>40</xdr:row>
      <xdr:rowOff>182880</xdr:rowOff>
    </xdr:to>
    <xdr:pic>
      <xdr:nvPicPr>
        <xdr:cNvPr id="3" name="Immagini 2">
          <a:extLst>
            <a:ext uri="{FF2B5EF4-FFF2-40B4-BE49-F238E27FC236}">
              <a16:creationId xmlns:a16="http://schemas.microsoft.com/office/drawing/2014/main" id="{EA0C84D0-E82A-49D3-B8ED-04AF6CC78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"/>
          <a:ext cx="12230100" cy="86791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S109"/>
  <sheetViews>
    <sheetView tabSelected="1" zoomScaleNormal="100" zoomScaleSheetLayoutView="100" workbookViewId="0">
      <selection activeCell="A60" sqref="A60:H60"/>
    </sheetView>
  </sheetViews>
  <sheetFormatPr defaultColWidth="8.88671875" defaultRowHeight="13.8"/>
  <cols>
    <col min="1" max="1" width="10.44140625" style="41" customWidth="1"/>
    <col min="2" max="2" width="35" style="20" customWidth="1"/>
    <col min="3" max="3" width="58.33203125" style="20" customWidth="1"/>
    <col min="4" max="8" width="11.44140625" style="42" customWidth="1"/>
    <col min="9" max="16384" width="8.88671875" style="22"/>
  </cols>
  <sheetData>
    <row r="1" spans="1:8" s="15" customFormat="1" ht="18" customHeight="1">
      <c r="A1" s="13" t="s">
        <v>0</v>
      </c>
      <c r="B1" s="14"/>
      <c r="C1" s="14"/>
    </row>
    <row r="2" spans="1:8" s="15" customFormat="1" ht="18" customHeight="1">
      <c r="A2" s="16" t="s">
        <v>1</v>
      </c>
      <c r="B2" s="14"/>
      <c r="C2" s="14"/>
    </row>
    <row r="3" spans="1:8" s="15" customFormat="1" ht="18" customHeight="1">
      <c r="A3" s="16" t="s">
        <v>103</v>
      </c>
      <c r="B3" s="14"/>
      <c r="C3" s="14"/>
    </row>
    <row r="4" spans="1:8" s="15" customFormat="1" ht="18" customHeight="1">
      <c r="A4" s="16" t="s">
        <v>68</v>
      </c>
      <c r="B4" s="14"/>
      <c r="C4" s="14"/>
    </row>
    <row r="5" spans="1:8" s="15" customFormat="1" ht="18" customHeight="1">
      <c r="A5" s="16" t="s">
        <v>2</v>
      </c>
      <c r="B5" s="14"/>
      <c r="C5" s="14"/>
    </row>
    <row r="6" spans="1:8" s="15" customFormat="1" ht="21" customHeight="1">
      <c r="A6" s="17"/>
      <c r="B6" s="14"/>
      <c r="C6" s="14"/>
    </row>
    <row r="7" spans="1:8" s="18" customFormat="1" ht="18.600000000000001" customHeight="1">
      <c r="A7" s="248" t="s">
        <v>127</v>
      </c>
      <c r="B7" s="248"/>
      <c r="C7" s="249"/>
      <c r="D7" s="249"/>
      <c r="E7" s="249"/>
      <c r="F7" s="249"/>
      <c r="G7" s="249"/>
      <c r="H7" s="249"/>
    </row>
    <row r="8" spans="1:8" ht="25.2" customHeight="1">
      <c r="A8" s="19"/>
      <c r="D8" s="21"/>
      <c r="E8" s="21"/>
      <c r="F8" s="21"/>
      <c r="G8" s="21"/>
      <c r="H8" s="21"/>
    </row>
    <row r="9" spans="1:8" s="74" customFormat="1" ht="18.600000000000001" customHeight="1">
      <c r="A9" s="253" t="s">
        <v>3</v>
      </c>
      <c r="B9" s="250" t="s">
        <v>4</v>
      </c>
      <c r="C9" s="250" t="s">
        <v>25</v>
      </c>
      <c r="D9" s="140" t="s">
        <v>129</v>
      </c>
      <c r="E9" s="140" t="s">
        <v>5</v>
      </c>
      <c r="F9" s="71" t="s">
        <v>6</v>
      </c>
      <c r="G9" s="71" t="s">
        <v>7</v>
      </c>
      <c r="H9" s="23" t="s">
        <v>8</v>
      </c>
    </row>
    <row r="10" spans="1:8" s="74" customFormat="1" ht="20.399999999999999" customHeight="1">
      <c r="A10" s="254"/>
      <c r="B10" s="251"/>
      <c r="C10" s="251"/>
      <c r="D10" s="173" t="s">
        <v>125</v>
      </c>
      <c r="E10" s="173" t="s">
        <v>124</v>
      </c>
      <c r="F10" s="75" t="s">
        <v>43</v>
      </c>
      <c r="G10" s="75" t="s">
        <v>44</v>
      </c>
      <c r="H10" s="75" t="s">
        <v>45</v>
      </c>
    </row>
    <row r="11" spans="1:8" s="74" customFormat="1" ht="20.399999999999999" customHeight="1">
      <c r="A11" s="255"/>
      <c r="B11" s="252"/>
      <c r="C11" s="252"/>
      <c r="D11" s="76" t="s">
        <v>28</v>
      </c>
      <c r="E11" s="76" t="s">
        <v>28</v>
      </c>
      <c r="F11" s="76" t="s">
        <v>28</v>
      </c>
      <c r="G11" s="76" t="s">
        <v>28</v>
      </c>
      <c r="H11" s="76" t="s">
        <v>28</v>
      </c>
    </row>
    <row r="12" spans="1:8" s="24" customFormat="1" ht="23.4" customHeight="1">
      <c r="A12" s="256" t="s">
        <v>128</v>
      </c>
      <c r="B12" s="257"/>
      <c r="C12" s="257"/>
      <c r="D12" s="257"/>
      <c r="E12" s="257"/>
      <c r="F12" s="257"/>
      <c r="G12" s="257"/>
      <c r="H12" s="258"/>
    </row>
    <row r="13" spans="1:8" s="26" customFormat="1" ht="22.95" customHeight="1">
      <c r="A13" s="51">
        <v>4300410</v>
      </c>
      <c r="B13" s="10" t="s">
        <v>134</v>
      </c>
      <c r="C13" s="25" t="s">
        <v>50</v>
      </c>
      <c r="D13" s="72" t="s">
        <v>9</v>
      </c>
      <c r="E13" s="46">
        <v>2190</v>
      </c>
      <c r="F13" s="73">
        <f>SUM(E13*0.9)</f>
        <v>1971</v>
      </c>
      <c r="G13" s="73">
        <f t="shared" ref="G13:G15" si="0">SUM(E13*0.87)</f>
        <v>1905.3</v>
      </c>
      <c r="H13" s="73">
        <f t="shared" ref="H13:H15" si="1">SUM(E13*0.84)</f>
        <v>1839.6</v>
      </c>
    </row>
    <row r="14" spans="1:8" s="26" customFormat="1" ht="22.95" customHeight="1">
      <c r="A14" s="51">
        <v>4300411</v>
      </c>
      <c r="B14" s="10" t="s">
        <v>135</v>
      </c>
      <c r="C14" s="25" t="s">
        <v>50</v>
      </c>
      <c r="D14" s="72" t="s">
        <v>9</v>
      </c>
      <c r="E14" s="46">
        <v>1590</v>
      </c>
      <c r="F14" s="73">
        <f t="shared" ref="F14:F15" si="2">SUM(E14*0.9)</f>
        <v>1431</v>
      </c>
      <c r="G14" s="73">
        <f t="shared" si="0"/>
        <v>1383.3</v>
      </c>
      <c r="H14" s="73">
        <f t="shared" si="1"/>
        <v>1335.6</v>
      </c>
    </row>
    <row r="15" spans="1:8" s="26" customFormat="1" ht="22.95" customHeight="1">
      <c r="A15" s="51">
        <v>4300502</v>
      </c>
      <c r="B15" s="10" t="s">
        <v>130</v>
      </c>
      <c r="C15" s="25" t="s">
        <v>50</v>
      </c>
      <c r="D15" s="72" t="s">
        <v>9</v>
      </c>
      <c r="E15" s="46">
        <v>1890</v>
      </c>
      <c r="F15" s="73">
        <f t="shared" si="2"/>
        <v>1701</v>
      </c>
      <c r="G15" s="73">
        <f t="shared" si="0"/>
        <v>1644.3</v>
      </c>
      <c r="H15" s="73">
        <f t="shared" si="1"/>
        <v>1587.6</v>
      </c>
    </row>
    <row r="16" spans="1:8" s="26" customFormat="1" ht="22.95" customHeight="1">
      <c r="A16" s="51">
        <v>4300412</v>
      </c>
      <c r="B16" s="10" t="s">
        <v>77</v>
      </c>
      <c r="C16" s="25" t="s">
        <v>26</v>
      </c>
      <c r="D16" s="72" t="s">
        <v>9</v>
      </c>
      <c r="E16" s="46">
        <v>1590</v>
      </c>
      <c r="F16" s="73">
        <f t="shared" ref="F16:F19" si="3">SUM(E16*0.9)</f>
        <v>1431</v>
      </c>
      <c r="G16" s="73">
        <f t="shared" ref="G16:G22" si="4">SUM(E16*0.87)</f>
        <v>1383.3</v>
      </c>
      <c r="H16" s="73">
        <f t="shared" ref="H16:H19" si="5">SUM(E16*0.84)</f>
        <v>1335.6</v>
      </c>
    </row>
    <row r="17" spans="1:8" s="26" customFormat="1" ht="22.95" customHeight="1">
      <c r="A17" s="51">
        <v>4320506</v>
      </c>
      <c r="B17" s="10" t="s">
        <v>136</v>
      </c>
      <c r="C17" s="25" t="s">
        <v>26</v>
      </c>
      <c r="D17" s="72" t="s">
        <v>9</v>
      </c>
      <c r="E17" s="46">
        <v>1490</v>
      </c>
      <c r="F17" s="73">
        <f t="shared" ref="F17" si="6">SUM(E17*0.9)</f>
        <v>1341</v>
      </c>
      <c r="G17" s="73">
        <f t="shared" ref="G17" si="7">SUM(E17*0.87)</f>
        <v>1296.3</v>
      </c>
      <c r="H17" s="73">
        <f t="shared" ref="H17" si="8">SUM(E17*0.84)</f>
        <v>1251.5999999999999</v>
      </c>
    </row>
    <row r="18" spans="1:8" s="26" customFormat="1" ht="22.2" customHeight="1">
      <c r="A18" s="51">
        <v>4310506</v>
      </c>
      <c r="B18" s="10" t="s">
        <v>136</v>
      </c>
      <c r="C18" s="25" t="s">
        <v>152</v>
      </c>
      <c r="D18" s="72" t="s">
        <v>9</v>
      </c>
      <c r="E18" s="46">
        <v>1690</v>
      </c>
      <c r="F18" s="73">
        <f t="shared" si="3"/>
        <v>1521</v>
      </c>
      <c r="G18" s="73">
        <f t="shared" si="4"/>
        <v>1470.3</v>
      </c>
      <c r="H18" s="73">
        <f t="shared" si="5"/>
        <v>1419.6</v>
      </c>
    </row>
    <row r="19" spans="1:8" s="26" customFormat="1" ht="22.2" customHeight="1">
      <c r="A19" s="51">
        <v>4300416</v>
      </c>
      <c r="B19" s="10" t="s">
        <v>133</v>
      </c>
      <c r="C19" s="25" t="s">
        <v>137</v>
      </c>
      <c r="D19" s="72" t="s">
        <v>9</v>
      </c>
      <c r="E19" s="46">
        <v>2790</v>
      </c>
      <c r="F19" s="73">
        <f t="shared" si="3"/>
        <v>2511</v>
      </c>
      <c r="G19" s="73">
        <f t="shared" si="4"/>
        <v>2427.3000000000002</v>
      </c>
      <c r="H19" s="73">
        <f t="shared" si="5"/>
        <v>2343.6</v>
      </c>
    </row>
    <row r="20" spans="1:8" s="26" customFormat="1" ht="22.2" customHeight="1">
      <c r="A20" s="51">
        <v>4300429</v>
      </c>
      <c r="B20" s="10" t="s">
        <v>133</v>
      </c>
      <c r="C20" s="25" t="s">
        <v>139</v>
      </c>
      <c r="D20" s="72" t="s">
        <v>9</v>
      </c>
      <c r="E20" s="46">
        <v>2790</v>
      </c>
      <c r="F20" s="73">
        <f t="shared" ref="F20:F30" si="9">SUM(E20*0.9)</f>
        <v>2511</v>
      </c>
      <c r="G20" s="73">
        <f t="shared" si="4"/>
        <v>2427.3000000000002</v>
      </c>
      <c r="H20" s="73">
        <f t="shared" ref="H20:H30" si="10">SUM(E20*0.84)</f>
        <v>2343.6</v>
      </c>
    </row>
    <row r="21" spans="1:8" s="26" customFormat="1" ht="22.2" customHeight="1">
      <c r="A21" s="51">
        <v>4300500</v>
      </c>
      <c r="B21" s="10" t="s">
        <v>131</v>
      </c>
      <c r="C21" s="25" t="s">
        <v>132</v>
      </c>
      <c r="D21" s="72" t="s">
        <v>9</v>
      </c>
      <c r="E21" s="46">
        <v>2190</v>
      </c>
      <c r="F21" s="73">
        <f t="shared" si="9"/>
        <v>1971</v>
      </c>
      <c r="G21" s="73">
        <f t="shared" ref="G21" si="11">SUM(E21*0.87)</f>
        <v>1905.3</v>
      </c>
      <c r="H21" s="73">
        <f t="shared" si="10"/>
        <v>1839.6</v>
      </c>
    </row>
    <row r="22" spans="1:8" s="26" customFormat="1" ht="22.2" customHeight="1">
      <c r="A22" s="51">
        <v>4310458</v>
      </c>
      <c r="B22" s="10" t="s">
        <v>78</v>
      </c>
      <c r="C22" s="25" t="s">
        <v>137</v>
      </c>
      <c r="D22" s="72" t="s">
        <v>9</v>
      </c>
      <c r="E22" s="46">
        <v>2290</v>
      </c>
      <c r="F22" s="73">
        <f t="shared" si="9"/>
        <v>2061</v>
      </c>
      <c r="G22" s="73">
        <f t="shared" si="4"/>
        <v>1992.3</v>
      </c>
      <c r="H22" s="73">
        <f t="shared" si="10"/>
        <v>1923.6</v>
      </c>
    </row>
    <row r="23" spans="1:8" s="26" customFormat="1" ht="24.6" customHeight="1">
      <c r="A23" s="51">
        <v>4320458</v>
      </c>
      <c r="B23" s="10" t="s">
        <v>78</v>
      </c>
      <c r="C23" s="25" t="s">
        <v>132</v>
      </c>
      <c r="D23" s="72" t="s">
        <v>9</v>
      </c>
      <c r="E23" s="46">
        <v>1790</v>
      </c>
      <c r="F23" s="73">
        <f t="shared" si="9"/>
        <v>1611</v>
      </c>
      <c r="G23" s="73">
        <f t="shared" ref="G23:G24" si="12">SUM(E23*0.87)</f>
        <v>1557.3</v>
      </c>
      <c r="H23" s="73">
        <f t="shared" si="10"/>
        <v>1503.6</v>
      </c>
    </row>
    <row r="24" spans="1:8" s="26" customFormat="1" ht="24" customHeight="1">
      <c r="A24" s="51">
        <v>4300493</v>
      </c>
      <c r="B24" s="10" t="s">
        <v>78</v>
      </c>
      <c r="C24" s="25" t="s">
        <v>138</v>
      </c>
      <c r="D24" s="72" t="s">
        <v>9</v>
      </c>
      <c r="E24" s="46">
        <v>1790</v>
      </c>
      <c r="F24" s="73">
        <f t="shared" si="9"/>
        <v>1611</v>
      </c>
      <c r="G24" s="73">
        <f t="shared" si="12"/>
        <v>1557.3</v>
      </c>
      <c r="H24" s="73">
        <f t="shared" si="10"/>
        <v>1503.6</v>
      </c>
    </row>
    <row r="25" spans="1:8" s="26" customFormat="1" ht="21.6" customHeight="1">
      <c r="A25" s="51">
        <v>4320479</v>
      </c>
      <c r="B25" s="10" t="s">
        <v>141</v>
      </c>
      <c r="C25" s="25" t="s">
        <v>140</v>
      </c>
      <c r="D25" s="72" t="s">
        <v>9</v>
      </c>
      <c r="E25" s="46">
        <v>1690</v>
      </c>
      <c r="F25" s="73">
        <f t="shared" si="9"/>
        <v>1521</v>
      </c>
      <c r="G25" s="73">
        <f t="shared" ref="G25:G28" si="13">SUM(E25*0.87)</f>
        <v>1470.3</v>
      </c>
      <c r="H25" s="73">
        <f t="shared" si="10"/>
        <v>1419.6</v>
      </c>
    </row>
    <row r="26" spans="1:8" s="26" customFormat="1" ht="22.2" customHeight="1">
      <c r="A26" s="51">
        <v>4300415</v>
      </c>
      <c r="B26" s="10" t="s">
        <v>72</v>
      </c>
      <c r="C26" s="25" t="s">
        <v>143</v>
      </c>
      <c r="D26" s="72">
        <f t="shared" ref="D26:D27" si="14">E26*1.15</f>
        <v>5048.5</v>
      </c>
      <c r="E26" s="46">
        <v>4390</v>
      </c>
      <c r="F26" s="73">
        <f t="shared" si="9"/>
        <v>3951</v>
      </c>
      <c r="G26" s="73">
        <f t="shared" si="13"/>
        <v>3819.3</v>
      </c>
      <c r="H26" s="73">
        <f t="shared" si="10"/>
        <v>3687.6</v>
      </c>
    </row>
    <row r="27" spans="1:8" s="26" customFormat="1" ht="23.4" customHeight="1">
      <c r="A27" s="51">
        <v>4300448</v>
      </c>
      <c r="B27" s="10" t="s">
        <v>142</v>
      </c>
      <c r="C27" s="25" t="s">
        <v>144</v>
      </c>
      <c r="D27" s="72">
        <f t="shared" si="14"/>
        <v>4588.5</v>
      </c>
      <c r="E27" s="46">
        <v>3990</v>
      </c>
      <c r="F27" s="73">
        <f t="shared" si="9"/>
        <v>3591</v>
      </c>
      <c r="G27" s="73">
        <f t="shared" si="13"/>
        <v>3471.3</v>
      </c>
      <c r="H27" s="73">
        <f t="shared" si="10"/>
        <v>3351.6</v>
      </c>
    </row>
    <row r="28" spans="1:8" s="26" customFormat="1" ht="25.2" customHeight="1">
      <c r="A28" s="51">
        <v>4300449</v>
      </c>
      <c r="B28" s="10" t="s">
        <v>81</v>
      </c>
      <c r="C28" s="25" t="s">
        <v>145</v>
      </c>
      <c r="D28" s="72">
        <f t="shared" ref="D28:D29" si="15">E28*1.15</f>
        <v>4243.5</v>
      </c>
      <c r="E28" s="46">
        <v>3690</v>
      </c>
      <c r="F28" s="73">
        <f t="shared" si="9"/>
        <v>3321</v>
      </c>
      <c r="G28" s="73">
        <f t="shared" si="13"/>
        <v>3210.3</v>
      </c>
      <c r="H28" s="73">
        <f t="shared" si="10"/>
        <v>3099.6</v>
      </c>
    </row>
    <row r="29" spans="1:8" s="26" customFormat="1" ht="25.2" customHeight="1">
      <c r="A29" s="51">
        <v>4300508</v>
      </c>
      <c r="B29" s="10" t="s">
        <v>147</v>
      </c>
      <c r="C29" s="25" t="s">
        <v>146</v>
      </c>
      <c r="D29" s="72">
        <f t="shared" si="15"/>
        <v>4358.5</v>
      </c>
      <c r="E29" s="46">
        <v>3790</v>
      </c>
      <c r="F29" s="73">
        <f t="shared" si="9"/>
        <v>3411</v>
      </c>
      <c r="G29" s="73">
        <f t="shared" ref="G29" si="16">SUM(E29*0.87)</f>
        <v>3297.3</v>
      </c>
      <c r="H29" s="73">
        <f t="shared" si="10"/>
        <v>3183.6</v>
      </c>
    </row>
    <row r="30" spans="1:8" s="26" customFormat="1" ht="25.2" customHeight="1">
      <c r="A30" s="51">
        <v>4300309</v>
      </c>
      <c r="B30" s="10" t="s">
        <v>159</v>
      </c>
      <c r="C30" s="25" t="s">
        <v>148</v>
      </c>
      <c r="D30" s="72" t="s">
        <v>9</v>
      </c>
      <c r="E30" s="46">
        <v>1090</v>
      </c>
      <c r="F30" s="73">
        <f t="shared" si="9"/>
        <v>981</v>
      </c>
      <c r="G30" s="73">
        <f t="shared" ref="G30" si="17">SUM(E30*0.87)</f>
        <v>948.3</v>
      </c>
      <c r="H30" s="73">
        <f t="shared" si="10"/>
        <v>915.6</v>
      </c>
    </row>
    <row r="31" spans="1:8" s="26" customFormat="1" ht="24" customHeight="1">
      <c r="A31" s="256" t="s">
        <v>149</v>
      </c>
      <c r="B31" s="257"/>
      <c r="C31" s="257"/>
      <c r="D31" s="257"/>
      <c r="E31" s="257"/>
      <c r="F31" s="257"/>
      <c r="G31" s="257"/>
      <c r="H31" s="258"/>
    </row>
    <row r="32" spans="1:8" s="26" customFormat="1" ht="22.95" customHeight="1">
      <c r="A32" s="45">
        <v>4300413</v>
      </c>
      <c r="B32" s="45" t="s">
        <v>251</v>
      </c>
      <c r="C32" s="25" t="s">
        <v>50</v>
      </c>
      <c r="D32" s="72">
        <f t="shared" ref="D32:D43" si="18">E32*1.15</f>
        <v>2518.5</v>
      </c>
      <c r="E32" s="46">
        <v>2190</v>
      </c>
      <c r="F32" s="73">
        <f>SUM(E32*0.9)</f>
        <v>1971</v>
      </c>
      <c r="G32" s="73">
        <f>SUM(E32*0.87)</f>
        <v>1905.3</v>
      </c>
      <c r="H32" s="73">
        <f>SUM(E32*0.84)</f>
        <v>1839.6</v>
      </c>
    </row>
    <row r="33" spans="1:8" s="26" customFormat="1" ht="22.95" customHeight="1">
      <c r="A33" s="45">
        <v>4300503</v>
      </c>
      <c r="B33" s="45" t="s">
        <v>150</v>
      </c>
      <c r="C33" s="25" t="s">
        <v>50</v>
      </c>
      <c r="D33" s="72">
        <f t="shared" si="18"/>
        <v>2173.5</v>
      </c>
      <c r="E33" s="46">
        <v>1890</v>
      </c>
      <c r="F33" s="73">
        <f>SUM(E33*0.9)</f>
        <v>1701</v>
      </c>
      <c r="G33" s="73">
        <f>SUM(E33*0.87)</f>
        <v>1644.3</v>
      </c>
      <c r="H33" s="73">
        <f>SUM(E33*0.84)</f>
        <v>1587.6</v>
      </c>
    </row>
    <row r="34" spans="1:8" s="26" customFormat="1" ht="22.95" customHeight="1">
      <c r="A34" s="45">
        <v>4300414</v>
      </c>
      <c r="B34" s="45" t="s">
        <v>154</v>
      </c>
      <c r="C34" s="25" t="s">
        <v>26</v>
      </c>
      <c r="D34" s="72">
        <f t="shared" si="18"/>
        <v>1828.4999999999998</v>
      </c>
      <c r="E34" s="46">
        <v>1590</v>
      </c>
      <c r="F34" s="73">
        <f t="shared" ref="F34:F41" si="19">SUM(E34*0.9)</f>
        <v>1431</v>
      </c>
      <c r="G34" s="73">
        <f t="shared" ref="G34:G41" si="20">SUM(E34*0.87)</f>
        <v>1383.3</v>
      </c>
      <c r="H34" s="73">
        <f t="shared" ref="H34:H41" si="21">SUM(E34*0.84)</f>
        <v>1335.6</v>
      </c>
    </row>
    <row r="35" spans="1:8" s="26" customFormat="1" ht="22.95" customHeight="1">
      <c r="A35" s="45">
        <v>4320507</v>
      </c>
      <c r="B35" s="45" t="s">
        <v>153</v>
      </c>
      <c r="C35" s="25" t="s">
        <v>26</v>
      </c>
      <c r="D35" s="72">
        <f t="shared" si="18"/>
        <v>1713.4999999999998</v>
      </c>
      <c r="E35" s="46">
        <v>1490</v>
      </c>
      <c r="F35" s="73">
        <f t="shared" ref="F35" si="22">SUM(E35*0.9)</f>
        <v>1341</v>
      </c>
      <c r="G35" s="73">
        <f t="shared" ref="G35" si="23">SUM(E35*0.87)</f>
        <v>1296.3</v>
      </c>
      <c r="H35" s="73">
        <f t="shared" ref="H35" si="24">SUM(E35*0.84)</f>
        <v>1251.5999999999999</v>
      </c>
    </row>
    <row r="36" spans="1:8" s="26" customFormat="1" ht="22.95" customHeight="1">
      <c r="A36" s="45">
        <v>4310507</v>
      </c>
      <c r="B36" s="45" t="s">
        <v>153</v>
      </c>
      <c r="C36" s="25" t="s">
        <v>152</v>
      </c>
      <c r="D36" s="72">
        <f t="shared" si="18"/>
        <v>1943.4999999999998</v>
      </c>
      <c r="E36" s="46">
        <v>1690</v>
      </c>
      <c r="F36" s="73">
        <f t="shared" si="19"/>
        <v>1521</v>
      </c>
      <c r="G36" s="73">
        <f t="shared" si="20"/>
        <v>1470.3</v>
      </c>
      <c r="H36" s="73">
        <f t="shared" si="21"/>
        <v>1419.6</v>
      </c>
    </row>
    <row r="37" spans="1:8" s="26" customFormat="1" ht="22.95" customHeight="1">
      <c r="A37" s="45">
        <v>4300417</v>
      </c>
      <c r="B37" s="45" t="s">
        <v>155</v>
      </c>
      <c r="C37" s="25" t="s">
        <v>137</v>
      </c>
      <c r="D37" s="72">
        <f t="shared" ref="D37:D39" si="25">E37*1.15</f>
        <v>3093.4999999999995</v>
      </c>
      <c r="E37" s="46">
        <v>2690</v>
      </c>
      <c r="F37" s="73">
        <f t="shared" ref="F37:F38" si="26">SUM(E37*0.9)</f>
        <v>2421</v>
      </c>
      <c r="G37" s="73">
        <f t="shared" ref="G37:G38" si="27">SUM(E37*0.87)</f>
        <v>2340.3000000000002</v>
      </c>
      <c r="H37" s="73">
        <f t="shared" ref="H37:H38" si="28">SUM(E37*0.84)</f>
        <v>2259.6</v>
      </c>
    </row>
    <row r="38" spans="1:8" s="26" customFormat="1" ht="22.95" customHeight="1">
      <c r="A38" s="45">
        <v>4300418</v>
      </c>
      <c r="B38" s="45" t="s">
        <v>155</v>
      </c>
      <c r="C38" s="25" t="s">
        <v>139</v>
      </c>
      <c r="D38" s="72">
        <f t="shared" si="25"/>
        <v>2748.5</v>
      </c>
      <c r="E38" s="46">
        <v>2390</v>
      </c>
      <c r="F38" s="73">
        <f t="shared" si="26"/>
        <v>2151</v>
      </c>
      <c r="G38" s="73">
        <f t="shared" si="27"/>
        <v>2079.3000000000002</v>
      </c>
      <c r="H38" s="73">
        <f t="shared" si="28"/>
        <v>2007.6</v>
      </c>
    </row>
    <row r="39" spans="1:8" s="26" customFormat="1" ht="22.95" customHeight="1">
      <c r="A39" s="45">
        <v>4300501</v>
      </c>
      <c r="B39" s="45" t="s">
        <v>151</v>
      </c>
      <c r="C39" s="25" t="s">
        <v>132</v>
      </c>
      <c r="D39" s="72">
        <f t="shared" si="25"/>
        <v>2518.5</v>
      </c>
      <c r="E39" s="46">
        <v>2190</v>
      </c>
      <c r="F39" s="73">
        <f>SUM(E39*0.9)</f>
        <v>1971</v>
      </c>
      <c r="G39" s="73">
        <f>SUM(E39*0.87)</f>
        <v>1905.3</v>
      </c>
      <c r="H39" s="73">
        <f>SUM(E39*0.84)</f>
        <v>1839.6</v>
      </c>
    </row>
    <row r="40" spans="1:8" s="26" customFormat="1" ht="22.95" customHeight="1">
      <c r="A40" s="45">
        <v>4310459</v>
      </c>
      <c r="B40" s="45" t="s">
        <v>79</v>
      </c>
      <c r="C40" s="25" t="s">
        <v>137</v>
      </c>
      <c r="D40" s="72">
        <f t="shared" si="18"/>
        <v>2633.5</v>
      </c>
      <c r="E40" s="46">
        <v>2290</v>
      </c>
      <c r="F40" s="73">
        <f t="shared" si="19"/>
        <v>2061</v>
      </c>
      <c r="G40" s="73">
        <f t="shared" si="20"/>
        <v>1992.3</v>
      </c>
      <c r="H40" s="73">
        <f t="shared" si="21"/>
        <v>1923.6</v>
      </c>
    </row>
    <row r="41" spans="1:8" s="26" customFormat="1" ht="22.95" customHeight="1">
      <c r="A41" s="45">
        <v>4320459</v>
      </c>
      <c r="B41" s="45" t="s">
        <v>79</v>
      </c>
      <c r="C41" s="25" t="s">
        <v>132</v>
      </c>
      <c r="D41" s="72">
        <f t="shared" si="18"/>
        <v>2058.5</v>
      </c>
      <c r="E41" s="46">
        <v>1790</v>
      </c>
      <c r="F41" s="73">
        <f t="shared" si="19"/>
        <v>1611</v>
      </c>
      <c r="G41" s="73">
        <f t="shared" si="20"/>
        <v>1557.3</v>
      </c>
      <c r="H41" s="73">
        <f t="shared" si="21"/>
        <v>1503.6</v>
      </c>
    </row>
    <row r="42" spans="1:8" s="26" customFormat="1" ht="22.95" customHeight="1">
      <c r="A42" s="45">
        <v>4300494</v>
      </c>
      <c r="B42" s="45" t="s">
        <v>79</v>
      </c>
      <c r="C42" s="25" t="s">
        <v>138</v>
      </c>
      <c r="D42" s="72">
        <f t="shared" si="18"/>
        <v>2058.5</v>
      </c>
      <c r="E42" s="46">
        <v>1790</v>
      </c>
      <c r="F42" s="73">
        <f>SUM(E42*0.9)</f>
        <v>1611</v>
      </c>
      <c r="G42" s="73">
        <f>SUM(E42*0.87)</f>
        <v>1557.3</v>
      </c>
      <c r="H42" s="73">
        <f>SUM(E42*0.84)</f>
        <v>1503.6</v>
      </c>
    </row>
    <row r="43" spans="1:8" s="26" customFormat="1" ht="22.95" customHeight="1">
      <c r="A43" s="45">
        <v>4300460</v>
      </c>
      <c r="B43" s="45" t="s">
        <v>80</v>
      </c>
      <c r="C43" s="25" t="s">
        <v>140</v>
      </c>
      <c r="D43" s="72">
        <f t="shared" si="18"/>
        <v>1943.4999999999998</v>
      </c>
      <c r="E43" s="46">
        <v>1690</v>
      </c>
      <c r="F43" s="73">
        <f>SUM(E43*0.9)</f>
        <v>1521</v>
      </c>
      <c r="G43" s="73">
        <f>SUM(E43*0.87)</f>
        <v>1470.3</v>
      </c>
      <c r="H43" s="73">
        <f>SUM(E43*0.84)</f>
        <v>1419.6</v>
      </c>
    </row>
    <row r="44" spans="1:8" s="26" customFormat="1" ht="22.95" customHeight="1">
      <c r="A44" s="45">
        <v>4300447</v>
      </c>
      <c r="B44" s="45" t="s">
        <v>157</v>
      </c>
      <c r="C44" s="25" t="s">
        <v>143</v>
      </c>
      <c r="D44" s="72">
        <f t="shared" ref="D44:D48" si="29">E44*1.15</f>
        <v>5048.5</v>
      </c>
      <c r="E44" s="46">
        <v>4390</v>
      </c>
      <c r="F44" s="73">
        <f t="shared" ref="F44:F45" si="30">SUM(E44*0.9)</f>
        <v>3951</v>
      </c>
      <c r="G44" s="73">
        <f t="shared" ref="G44:G45" si="31">SUM(E44*0.87)</f>
        <v>3819.3</v>
      </c>
      <c r="H44" s="73">
        <f t="shared" ref="H44:H45" si="32">SUM(E44*0.84)</f>
        <v>3687.6</v>
      </c>
    </row>
    <row r="45" spans="1:8" s="26" customFormat="1" ht="22.95" customHeight="1">
      <c r="A45" s="45">
        <v>4300450</v>
      </c>
      <c r="B45" s="45" t="s">
        <v>156</v>
      </c>
      <c r="C45" s="25" t="s">
        <v>144</v>
      </c>
      <c r="D45" s="72">
        <f t="shared" si="29"/>
        <v>4588.5</v>
      </c>
      <c r="E45" s="46">
        <v>3990</v>
      </c>
      <c r="F45" s="73">
        <f t="shared" si="30"/>
        <v>3591</v>
      </c>
      <c r="G45" s="73">
        <f t="shared" si="31"/>
        <v>3471.3</v>
      </c>
      <c r="H45" s="73">
        <f t="shared" si="32"/>
        <v>3351.6</v>
      </c>
    </row>
    <row r="46" spans="1:8" s="26" customFormat="1" ht="22.95" customHeight="1">
      <c r="A46" s="45">
        <v>4300451</v>
      </c>
      <c r="B46" s="45" t="s">
        <v>82</v>
      </c>
      <c r="C46" s="25" t="s">
        <v>145</v>
      </c>
      <c r="D46" s="72">
        <f t="shared" si="29"/>
        <v>4243.5</v>
      </c>
      <c r="E46" s="46">
        <v>3690</v>
      </c>
      <c r="F46" s="73">
        <f>SUM(E46*0.9)</f>
        <v>3321</v>
      </c>
      <c r="G46" s="73">
        <f>SUM(E46*0.87)</f>
        <v>3210.3</v>
      </c>
      <c r="H46" s="73">
        <f>SUM(E46*0.84)</f>
        <v>3099.6</v>
      </c>
    </row>
    <row r="47" spans="1:8" s="26" customFormat="1" ht="22.95" customHeight="1">
      <c r="A47" s="45">
        <v>4300509</v>
      </c>
      <c r="B47" s="45" t="s">
        <v>158</v>
      </c>
      <c r="C47" s="25" t="s">
        <v>146</v>
      </c>
      <c r="D47" s="72">
        <f t="shared" si="29"/>
        <v>4358.5</v>
      </c>
      <c r="E47" s="46">
        <v>3790</v>
      </c>
      <c r="F47" s="73">
        <f>SUM(E47*0.9)</f>
        <v>3411</v>
      </c>
      <c r="G47" s="73">
        <f>SUM(E47*0.87)</f>
        <v>3297.3</v>
      </c>
      <c r="H47" s="73">
        <f>SUM(E47*0.84)</f>
        <v>3183.6</v>
      </c>
    </row>
    <row r="48" spans="1:8" s="26" customFormat="1" ht="22.95" customHeight="1">
      <c r="A48" s="51">
        <v>4300324</v>
      </c>
      <c r="B48" s="10" t="s">
        <v>71</v>
      </c>
      <c r="C48" s="25" t="s">
        <v>148</v>
      </c>
      <c r="D48" s="72">
        <f t="shared" si="29"/>
        <v>1253.5</v>
      </c>
      <c r="E48" s="46">
        <v>1090</v>
      </c>
      <c r="F48" s="73">
        <f>SUM(E48*0.9)</f>
        <v>981</v>
      </c>
      <c r="G48" s="73">
        <f t="shared" ref="G48" si="33">SUM(E48*0.87)</f>
        <v>948.3</v>
      </c>
      <c r="H48" s="73">
        <f>SUM(E48*0.84)</f>
        <v>915.6</v>
      </c>
    </row>
    <row r="49" spans="1:8" s="26" customFormat="1" ht="21" customHeight="1">
      <c r="A49" s="256" t="s">
        <v>160</v>
      </c>
      <c r="B49" s="257"/>
      <c r="C49" s="257"/>
      <c r="D49" s="257"/>
      <c r="E49" s="257"/>
      <c r="F49" s="257"/>
      <c r="G49" s="257"/>
      <c r="H49" s="258"/>
    </row>
    <row r="50" spans="1:8" s="26" customFormat="1" ht="22.95" customHeight="1">
      <c r="A50" s="51">
        <v>4300092</v>
      </c>
      <c r="B50" s="10" t="s">
        <v>161</v>
      </c>
      <c r="C50" s="25" t="s">
        <v>30</v>
      </c>
      <c r="D50" s="72" t="s">
        <v>9</v>
      </c>
      <c r="E50" s="46">
        <v>1990</v>
      </c>
      <c r="F50" s="73">
        <f>SUM(E50*0.9)</f>
        <v>1791</v>
      </c>
      <c r="G50" s="73">
        <f>SUM(E50*0.87)</f>
        <v>1731.3</v>
      </c>
      <c r="H50" s="73">
        <f>SUM(E50*0.84)</f>
        <v>1671.6</v>
      </c>
    </row>
    <row r="51" spans="1:8" s="26" customFormat="1" ht="22.95" customHeight="1">
      <c r="A51" s="51">
        <v>4310286</v>
      </c>
      <c r="B51" s="10" t="s">
        <v>69</v>
      </c>
      <c r="C51" s="25" t="s">
        <v>166</v>
      </c>
      <c r="D51" s="72" t="s">
        <v>9</v>
      </c>
      <c r="E51" s="46">
        <v>1590</v>
      </c>
      <c r="F51" s="73">
        <f>SUM(E51*0.9)</f>
        <v>1431</v>
      </c>
      <c r="G51" s="73">
        <f>SUM(E51*0.87)</f>
        <v>1383.3</v>
      </c>
      <c r="H51" s="73">
        <f>SUM(E51*0.84)</f>
        <v>1335.6</v>
      </c>
    </row>
    <row r="52" spans="1:8" s="26" customFormat="1" ht="22.95" customHeight="1">
      <c r="A52" s="51">
        <v>4310430</v>
      </c>
      <c r="B52" s="10" t="s">
        <v>162</v>
      </c>
      <c r="C52" s="25" t="s">
        <v>165</v>
      </c>
      <c r="D52" s="72" t="s">
        <v>9</v>
      </c>
      <c r="E52" s="46">
        <v>2190</v>
      </c>
      <c r="F52" s="73">
        <f>SUM(E52*0.9)</f>
        <v>1971</v>
      </c>
      <c r="G52" s="73">
        <f>SUM(E52*0.87)</f>
        <v>1905.3</v>
      </c>
      <c r="H52" s="73">
        <f>SUM(E52*0.84)</f>
        <v>1839.6</v>
      </c>
    </row>
    <row r="53" spans="1:8" s="26" customFormat="1" ht="22.95" customHeight="1">
      <c r="A53" s="51">
        <v>4300452</v>
      </c>
      <c r="B53" s="10" t="s">
        <v>163</v>
      </c>
      <c r="C53" s="25" t="s">
        <v>83</v>
      </c>
      <c r="D53" s="72" t="s">
        <v>9</v>
      </c>
      <c r="E53" s="46">
        <v>3290</v>
      </c>
      <c r="F53" s="73">
        <f>SUM(E53*0.9)</f>
        <v>2961</v>
      </c>
      <c r="G53" s="73">
        <f>SUM(E53*0.87)</f>
        <v>2862.3</v>
      </c>
      <c r="H53" s="73">
        <f>SUM(E53*0.84)</f>
        <v>2763.6</v>
      </c>
    </row>
    <row r="54" spans="1:8" s="26" customFormat="1" ht="22.95" customHeight="1">
      <c r="A54" s="51">
        <v>4300453</v>
      </c>
      <c r="B54" s="10" t="s">
        <v>164</v>
      </c>
      <c r="C54" s="25" t="s">
        <v>84</v>
      </c>
      <c r="D54" s="72" t="s">
        <v>9</v>
      </c>
      <c r="E54" s="46">
        <v>3890</v>
      </c>
      <c r="F54" s="73">
        <f t="shared" ref="F54:F58" si="34">SUM(E54*0.9)</f>
        <v>3501</v>
      </c>
      <c r="G54" s="73">
        <f t="shared" ref="G54:G58" si="35">SUM(E54*0.87)</f>
        <v>3384.3</v>
      </c>
      <c r="H54" s="73">
        <f t="shared" ref="H54:H58" si="36">SUM(E54*0.84)</f>
        <v>3267.6</v>
      </c>
    </row>
    <row r="55" spans="1:8" s="26" customFormat="1" ht="22.95" customHeight="1">
      <c r="A55" s="51">
        <v>4310093</v>
      </c>
      <c r="B55" s="10" t="s">
        <v>252</v>
      </c>
      <c r="C55" s="25" t="s">
        <v>167</v>
      </c>
      <c r="D55" s="72" t="s">
        <v>9</v>
      </c>
      <c r="E55" s="46">
        <v>3690</v>
      </c>
      <c r="F55" s="73">
        <f t="shared" si="34"/>
        <v>3321</v>
      </c>
      <c r="G55" s="73">
        <f t="shared" si="35"/>
        <v>3210.3</v>
      </c>
      <c r="H55" s="73">
        <f t="shared" si="36"/>
        <v>3099.6</v>
      </c>
    </row>
    <row r="56" spans="1:8" s="26" customFormat="1" ht="22.95" customHeight="1">
      <c r="A56" s="51">
        <v>4300287</v>
      </c>
      <c r="B56" s="10" t="s">
        <v>70</v>
      </c>
      <c r="C56" s="29" t="s">
        <v>104</v>
      </c>
      <c r="D56" s="72" t="s">
        <v>9</v>
      </c>
      <c r="E56" s="46">
        <v>3390</v>
      </c>
      <c r="F56" s="73">
        <f t="shared" si="34"/>
        <v>3051</v>
      </c>
      <c r="G56" s="73">
        <f t="shared" si="35"/>
        <v>2949.3</v>
      </c>
      <c r="H56" s="73">
        <f t="shared" si="36"/>
        <v>2847.6</v>
      </c>
    </row>
    <row r="57" spans="1:8" s="26" customFormat="1" ht="22.95" customHeight="1">
      <c r="A57" s="51">
        <v>4300423</v>
      </c>
      <c r="B57" s="10" t="s">
        <v>73</v>
      </c>
      <c r="C57" s="25" t="s">
        <v>254</v>
      </c>
      <c r="D57" s="72" t="s">
        <v>9</v>
      </c>
      <c r="E57" s="46">
        <v>3190</v>
      </c>
      <c r="F57" s="73">
        <f t="shared" si="34"/>
        <v>2871</v>
      </c>
      <c r="G57" s="73">
        <f t="shared" si="35"/>
        <v>2775.3</v>
      </c>
      <c r="H57" s="73">
        <f t="shared" si="36"/>
        <v>2679.6</v>
      </c>
    </row>
    <row r="58" spans="1:8" s="26" customFormat="1" ht="22.95" customHeight="1">
      <c r="A58" s="51">
        <v>4310423</v>
      </c>
      <c r="B58" s="10" t="s">
        <v>73</v>
      </c>
      <c r="C58" s="25" t="s">
        <v>255</v>
      </c>
      <c r="D58" s="72" t="s">
        <v>9</v>
      </c>
      <c r="E58" s="46">
        <v>2790</v>
      </c>
      <c r="F58" s="73">
        <f t="shared" si="34"/>
        <v>2511</v>
      </c>
      <c r="G58" s="73">
        <f t="shared" si="35"/>
        <v>2427.3000000000002</v>
      </c>
      <c r="H58" s="73">
        <f t="shared" si="36"/>
        <v>2343.6</v>
      </c>
    </row>
    <row r="59" spans="1:8" s="26" customFormat="1" ht="22.95" customHeight="1">
      <c r="A59" s="51">
        <v>4300207</v>
      </c>
      <c r="B59" s="10" t="s">
        <v>168</v>
      </c>
      <c r="C59" s="25" t="s">
        <v>256</v>
      </c>
      <c r="D59" s="72" t="s">
        <v>9</v>
      </c>
      <c r="E59" s="46">
        <v>2490</v>
      </c>
      <c r="F59" s="73">
        <f>SUM(E59*0.9)</f>
        <v>2241</v>
      </c>
      <c r="G59" s="73">
        <f>SUM(E59*0.87)</f>
        <v>2166.3000000000002</v>
      </c>
      <c r="H59" s="73">
        <f>SUM(E59*0.84)</f>
        <v>2091.6</v>
      </c>
    </row>
    <row r="60" spans="1:8" s="26" customFormat="1" ht="21" customHeight="1">
      <c r="A60" s="256" t="s">
        <v>169</v>
      </c>
      <c r="B60" s="257"/>
      <c r="C60" s="257"/>
      <c r="D60" s="257"/>
      <c r="E60" s="257"/>
      <c r="F60" s="257"/>
      <c r="G60" s="257"/>
      <c r="H60" s="258"/>
    </row>
    <row r="61" spans="1:8" s="26" customFormat="1" ht="25.2" customHeight="1">
      <c r="A61" s="51">
        <v>4300307</v>
      </c>
      <c r="B61" s="10" t="s">
        <v>170</v>
      </c>
      <c r="C61" s="25" t="s">
        <v>30</v>
      </c>
      <c r="D61" s="72">
        <f t="shared" ref="D61:D65" si="37">E61*1.15</f>
        <v>2288.5</v>
      </c>
      <c r="E61" s="46">
        <v>1990</v>
      </c>
      <c r="F61" s="73">
        <f>SUM(E61*0.9)</f>
        <v>1791</v>
      </c>
      <c r="G61" s="73">
        <f>SUM(E61*0.87)</f>
        <v>1731.3</v>
      </c>
      <c r="H61" s="73">
        <f>SUM(E61*0.84)</f>
        <v>1671.6</v>
      </c>
    </row>
    <row r="62" spans="1:8" s="26" customFormat="1" ht="25.2" customHeight="1">
      <c r="A62" s="51">
        <v>4300481</v>
      </c>
      <c r="B62" s="10" t="s">
        <v>171</v>
      </c>
      <c r="C62" s="25" t="s">
        <v>166</v>
      </c>
      <c r="D62" s="72">
        <f t="shared" si="37"/>
        <v>1828.4999999999998</v>
      </c>
      <c r="E62" s="46">
        <v>1590</v>
      </c>
      <c r="F62" s="73">
        <f>SUM(E62*0.9)</f>
        <v>1431</v>
      </c>
      <c r="G62" s="73">
        <f>SUM(E62*0.87)</f>
        <v>1383.3</v>
      </c>
      <c r="H62" s="73">
        <f>SUM(E62*0.84)</f>
        <v>1335.6</v>
      </c>
    </row>
    <row r="63" spans="1:8" s="26" customFormat="1" ht="25.2" customHeight="1">
      <c r="A63" s="51">
        <v>4300454</v>
      </c>
      <c r="B63" s="10" t="s">
        <v>172</v>
      </c>
      <c r="C63" s="25" t="s">
        <v>83</v>
      </c>
      <c r="D63" s="72">
        <f t="shared" si="37"/>
        <v>3783.4999999999995</v>
      </c>
      <c r="E63" s="46">
        <v>3290</v>
      </c>
      <c r="F63" s="73">
        <f>SUM(E63*0.9)</f>
        <v>2961</v>
      </c>
      <c r="G63" s="73">
        <f>SUM(E63*0.87)</f>
        <v>2862.3</v>
      </c>
      <c r="H63" s="73">
        <f>SUM(E63*0.84)</f>
        <v>2763.6</v>
      </c>
    </row>
    <row r="64" spans="1:8" s="26" customFormat="1" ht="25.2" customHeight="1">
      <c r="A64" s="51">
        <v>4300455</v>
      </c>
      <c r="B64" s="10" t="s">
        <v>173</v>
      </c>
      <c r="C64" s="25" t="s">
        <v>84</v>
      </c>
      <c r="D64" s="72">
        <f t="shared" si="37"/>
        <v>4473.5</v>
      </c>
      <c r="E64" s="46">
        <v>3890</v>
      </c>
      <c r="F64" s="73">
        <f>SUM(E64*0.9)</f>
        <v>3501</v>
      </c>
      <c r="G64" s="73">
        <f>SUM(E64*0.87)</f>
        <v>3384.3</v>
      </c>
      <c r="H64" s="73">
        <f>SUM(E64*0.84)</f>
        <v>3267.6</v>
      </c>
    </row>
    <row r="65" spans="1:253" s="26" customFormat="1" ht="25.2" customHeight="1">
      <c r="A65" s="51">
        <v>4300308</v>
      </c>
      <c r="B65" s="10" t="s">
        <v>253</v>
      </c>
      <c r="C65" s="25" t="s">
        <v>167</v>
      </c>
      <c r="D65" s="72">
        <f t="shared" si="37"/>
        <v>4128.5</v>
      </c>
      <c r="E65" s="46">
        <v>3590</v>
      </c>
      <c r="F65" s="73">
        <f t="shared" ref="F65" si="38">SUM(E65*0.9)</f>
        <v>3231</v>
      </c>
      <c r="G65" s="73">
        <f t="shared" ref="G65" si="39">SUM(E65*0.87)</f>
        <v>3123.3</v>
      </c>
      <c r="H65" s="73">
        <f t="shared" ref="H65" si="40">SUM(E65*0.84)</f>
        <v>3015.6</v>
      </c>
    </row>
    <row r="66" spans="1:253" s="26" customFormat="1" ht="21" customHeight="1">
      <c r="A66" s="256" t="s">
        <v>233</v>
      </c>
      <c r="B66" s="257"/>
      <c r="C66" s="257"/>
      <c r="D66" s="257"/>
      <c r="E66" s="257"/>
      <c r="F66" s="257"/>
      <c r="G66" s="257"/>
      <c r="H66" s="258"/>
    </row>
    <row r="67" spans="1:253" s="26" customFormat="1" ht="23.4" customHeight="1">
      <c r="A67" s="45">
        <v>4300310</v>
      </c>
      <c r="B67" s="45" t="s">
        <v>247</v>
      </c>
      <c r="C67" s="25" t="s">
        <v>64</v>
      </c>
      <c r="D67" s="72">
        <f t="shared" ref="D67:D69" si="41">E67*1.15</f>
        <v>1368.5</v>
      </c>
      <c r="E67" s="46">
        <v>1190</v>
      </c>
      <c r="F67" s="73">
        <f>SUM(E67*0.9)</f>
        <v>1071</v>
      </c>
      <c r="G67" s="73">
        <f>SUM(E67*0.87)</f>
        <v>1035.3</v>
      </c>
      <c r="H67" s="73">
        <f>SUM(E67*0.84)</f>
        <v>999.59999999999991</v>
      </c>
    </row>
    <row r="68" spans="1:253" s="26" customFormat="1" ht="23.4" customHeight="1">
      <c r="A68" s="45">
        <v>4300312</v>
      </c>
      <c r="B68" s="45" t="s">
        <v>248</v>
      </c>
      <c r="C68" s="25" t="s">
        <v>65</v>
      </c>
      <c r="D68" s="72">
        <f t="shared" si="41"/>
        <v>1713.4999999999998</v>
      </c>
      <c r="E68" s="46">
        <v>1490</v>
      </c>
      <c r="F68" s="73">
        <f>SUM(E68*0.9)</f>
        <v>1341</v>
      </c>
      <c r="G68" s="73">
        <f>SUM(E68*0.87)</f>
        <v>1296.3</v>
      </c>
      <c r="H68" s="73">
        <f>SUM(E68*0.84)</f>
        <v>1251.5999999999999</v>
      </c>
    </row>
    <row r="69" spans="1:253" s="26" customFormat="1" ht="23.4" customHeight="1">
      <c r="A69" s="45">
        <v>4300311</v>
      </c>
      <c r="B69" s="45" t="s">
        <v>249</v>
      </c>
      <c r="C69" s="25" t="s">
        <v>66</v>
      </c>
      <c r="D69" s="72">
        <f t="shared" si="41"/>
        <v>1483.4999999999998</v>
      </c>
      <c r="E69" s="46">
        <v>1290</v>
      </c>
      <c r="F69" s="73">
        <f>SUM(E69*0.9)</f>
        <v>1161</v>
      </c>
      <c r="G69" s="73">
        <f>SUM(E69*0.87)</f>
        <v>1122.3</v>
      </c>
      <c r="H69" s="73">
        <f>SUM(E69*0.84)</f>
        <v>1083.5999999999999</v>
      </c>
    </row>
    <row r="70" spans="1:253" s="31" customFormat="1" ht="24.6" customHeight="1">
      <c r="A70" s="147" t="s">
        <v>35</v>
      </c>
      <c r="B70" s="145"/>
      <c r="C70" s="145"/>
      <c r="D70" s="149" t="s">
        <v>85</v>
      </c>
      <c r="E70" s="145"/>
      <c r="F70" s="145"/>
      <c r="G70" s="145"/>
      <c r="H70" s="146"/>
      <c r="I70" s="70"/>
      <c r="J70" s="70"/>
      <c r="K70" s="70"/>
      <c r="L70" s="70"/>
      <c r="M70" s="70"/>
      <c r="N70" s="259"/>
      <c r="O70" s="259"/>
      <c r="P70" s="260"/>
      <c r="Q70" s="260"/>
      <c r="R70" s="260"/>
      <c r="S70" s="260"/>
      <c r="T70" s="260"/>
      <c r="U70" s="260"/>
      <c r="V70" s="259"/>
      <c r="W70" s="259"/>
      <c r="X70" s="260"/>
      <c r="Y70" s="260"/>
      <c r="Z70" s="260"/>
      <c r="AA70" s="260"/>
      <c r="AB70" s="260"/>
      <c r="AC70" s="260"/>
      <c r="AD70" s="259"/>
      <c r="AE70" s="259"/>
      <c r="AF70" s="260"/>
      <c r="AG70" s="260"/>
      <c r="AH70" s="260"/>
      <c r="AI70" s="260"/>
      <c r="AJ70" s="260"/>
      <c r="AK70" s="260"/>
      <c r="AL70" s="259"/>
      <c r="AM70" s="259"/>
      <c r="AN70" s="260"/>
      <c r="AO70" s="260"/>
      <c r="AP70" s="260"/>
      <c r="AQ70" s="260"/>
      <c r="AR70" s="260"/>
      <c r="AS70" s="260"/>
      <c r="AT70" s="259"/>
      <c r="AU70" s="259"/>
      <c r="AV70" s="260"/>
      <c r="AW70" s="260"/>
      <c r="AX70" s="260"/>
      <c r="AY70" s="260"/>
      <c r="AZ70" s="260"/>
      <c r="BA70" s="260"/>
      <c r="BB70" s="259"/>
      <c r="BC70" s="259"/>
      <c r="BD70" s="260"/>
      <c r="BE70" s="260"/>
      <c r="BF70" s="260"/>
      <c r="BG70" s="260"/>
      <c r="BH70" s="260"/>
      <c r="BI70" s="260"/>
      <c r="BJ70" s="259"/>
      <c r="BK70" s="259"/>
      <c r="BL70" s="260"/>
      <c r="BM70" s="260"/>
      <c r="BN70" s="260"/>
      <c r="BO70" s="260"/>
      <c r="BP70" s="260"/>
      <c r="BQ70" s="260"/>
      <c r="BR70" s="259"/>
      <c r="BS70" s="259"/>
      <c r="BT70" s="260"/>
      <c r="BU70" s="260"/>
      <c r="BV70" s="260"/>
      <c r="BW70" s="260"/>
      <c r="BX70" s="260"/>
      <c r="BY70" s="260"/>
      <c r="BZ70" s="259"/>
      <c r="CA70" s="259"/>
      <c r="CB70" s="260"/>
      <c r="CC70" s="260"/>
      <c r="CD70" s="260"/>
      <c r="CE70" s="260"/>
      <c r="CF70" s="260"/>
      <c r="CG70" s="260"/>
      <c r="CH70" s="259"/>
      <c r="CI70" s="259"/>
      <c r="CJ70" s="260"/>
      <c r="CK70" s="260"/>
      <c r="CL70" s="260"/>
      <c r="CM70" s="260"/>
      <c r="CN70" s="260"/>
      <c r="CO70" s="260"/>
      <c r="CP70" s="259"/>
      <c r="CQ70" s="259"/>
      <c r="CR70" s="260"/>
      <c r="CS70" s="260"/>
      <c r="CT70" s="260"/>
      <c r="CU70" s="260"/>
      <c r="CV70" s="260"/>
      <c r="CW70" s="260"/>
      <c r="CX70" s="259"/>
      <c r="CY70" s="259"/>
      <c r="CZ70" s="260"/>
      <c r="DA70" s="260"/>
      <c r="DB70" s="260"/>
      <c r="DC70" s="260"/>
      <c r="DD70" s="260"/>
      <c r="DE70" s="260"/>
      <c r="DF70" s="259"/>
      <c r="DG70" s="259"/>
      <c r="DH70" s="260"/>
      <c r="DI70" s="260"/>
      <c r="DJ70" s="260"/>
      <c r="DK70" s="260"/>
      <c r="DL70" s="260"/>
      <c r="DM70" s="260"/>
      <c r="DN70" s="259"/>
      <c r="DO70" s="259"/>
      <c r="DP70" s="260"/>
      <c r="DQ70" s="260"/>
      <c r="DR70" s="260"/>
      <c r="DS70" s="260"/>
      <c r="DT70" s="260"/>
      <c r="DU70" s="260"/>
      <c r="DV70" s="259"/>
      <c r="DW70" s="259"/>
      <c r="DX70" s="260"/>
      <c r="DY70" s="260"/>
      <c r="DZ70" s="260"/>
      <c r="EA70" s="260"/>
      <c r="EB70" s="260"/>
      <c r="EC70" s="260"/>
      <c r="ED70" s="259"/>
      <c r="EE70" s="259"/>
      <c r="EF70" s="260"/>
      <c r="EG70" s="260"/>
      <c r="EH70" s="260"/>
      <c r="EI70" s="260"/>
      <c r="EJ70" s="260"/>
      <c r="EK70" s="260"/>
      <c r="EL70" s="259"/>
      <c r="EM70" s="259"/>
      <c r="EN70" s="260"/>
      <c r="EO70" s="260"/>
      <c r="EP70" s="260"/>
      <c r="EQ70" s="260"/>
      <c r="ER70" s="260"/>
      <c r="ES70" s="260"/>
      <c r="ET70" s="259"/>
      <c r="EU70" s="259"/>
      <c r="EV70" s="260"/>
      <c r="EW70" s="260"/>
      <c r="EX70" s="260"/>
      <c r="EY70" s="260"/>
      <c r="EZ70" s="260"/>
      <c r="FA70" s="260"/>
      <c r="FB70" s="259"/>
      <c r="FC70" s="259"/>
      <c r="FD70" s="260"/>
      <c r="FE70" s="260"/>
      <c r="FF70" s="260"/>
      <c r="FG70" s="260"/>
      <c r="FH70" s="260"/>
      <c r="FI70" s="260"/>
      <c r="FJ70" s="259"/>
      <c r="FK70" s="259"/>
      <c r="FL70" s="260"/>
      <c r="FM70" s="260"/>
      <c r="FN70" s="260"/>
      <c r="FO70" s="260"/>
      <c r="FP70" s="260"/>
      <c r="FQ70" s="260"/>
      <c r="FR70" s="259"/>
      <c r="FS70" s="259"/>
      <c r="FT70" s="260"/>
      <c r="FU70" s="260"/>
      <c r="FV70" s="260"/>
      <c r="FW70" s="260"/>
      <c r="FX70" s="260"/>
      <c r="FY70" s="260"/>
      <c r="FZ70" s="259"/>
      <c r="GA70" s="259"/>
      <c r="GB70" s="260"/>
      <c r="GC70" s="260"/>
      <c r="GD70" s="260"/>
      <c r="GE70" s="260"/>
      <c r="GF70" s="260"/>
      <c r="GG70" s="260"/>
      <c r="GH70" s="259"/>
      <c r="GI70" s="259"/>
      <c r="GJ70" s="260"/>
      <c r="GK70" s="260"/>
      <c r="GL70" s="260"/>
      <c r="GM70" s="260"/>
      <c r="GN70" s="260"/>
      <c r="GO70" s="260"/>
      <c r="GP70" s="259"/>
      <c r="GQ70" s="259"/>
      <c r="GR70" s="260"/>
      <c r="GS70" s="260"/>
      <c r="GT70" s="260"/>
      <c r="GU70" s="260"/>
      <c r="GV70" s="260"/>
      <c r="GW70" s="260"/>
      <c r="GX70" s="259"/>
      <c r="GY70" s="259"/>
      <c r="GZ70" s="260"/>
      <c r="HA70" s="260"/>
      <c r="HB70" s="260"/>
      <c r="HC70" s="260"/>
      <c r="HD70" s="260"/>
      <c r="HE70" s="260"/>
      <c r="HF70" s="259"/>
      <c r="HG70" s="259"/>
      <c r="HH70" s="260"/>
      <c r="HI70" s="260"/>
      <c r="HJ70" s="260"/>
      <c r="HK70" s="260"/>
      <c r="HL70" s="260"/>
      <c r="HM70" s="260"/>
      <c r="HN70" s="259"/>
      <c r="HO70" s="259"/>
      <c r="HP70" s="260"/>
      <c r="HQ70" s="260"/>
      <c r="HR70" s="260"/>
      <c r="HS70" s="260"/>
      <c r="HT70" s="260"/>
      <c r="HU70" s="260"/>
      <c r="HV70" s="259"/>
      <c r="HW70" s="259"/>
      <c r="HX70" s="260"/>
      <c r="HY70" s="260"/>
      <c r="HZ70" s="260"/>
      <c r="IA70" s="260"/>
      <c r="IB70" s="260"/>
      <c r="IC70" s="260"/>
      <c r="ID70" s="259"/>
      <c r="IE70" s="259"/>
      <c r="IF70" s="260"/>
      <c r="IG70" s="260"/>
      <c r="IH70" s="260"/>
      <c r="II70" s="260"/>
      <c r="IJ70" s="260"/>
      <c r="IK70" s="260"/>
      <c r="IL70" s="259"/>
      <c r="IM70" s="259"/>
      <c r="IN70" s="259"/>
      <c r="IO70" s="259"/>
      <c r="IP70" s="259"/>
      <c r="IQ70" s="259"/>
      <c r="IR70" s="259"/>
      <c r="IS70" s="259"/>
    </row>
    <row r="71" spans="1:253" s="26" customFormat="1" ht="24" customHeight="1">
      <c r="A71" s="32">
        <v>4300302</v>
      </c>
      <c r="B71" s="32" t="s">
        <v>31</v>
      </c>
      <c r="C71" s="33" t="s">
        <v>40</v>
      </c>
      <c r="D71" s="148" t="s">
        <v>86</v>
      </c>
      <c r="E71" s="46">
        <v>690</v>
      </c>
      <c r="F71" s="32" t="s">
        <v>9</v>
      </c>
      <c r="G71" s="32" t="s">
        <v>9</v>
      </c>
      <c r="H71" s="32" t="s">
        <v>9</v>
      </c>
      <c r="I71" s="70"/>
      <c r="J71" s="70"/>
      <c r="K71" s="70"/>
      <c r="L71" s="70"/>
      <c r="M71" s="70"/>
      <c r="N71" s="69"/>
      <c r="O71" s="69"/>
      <c r="P71" s="70"/>
      <c r="Q71" s="70"/>
      <c r="R71" s="70"/>
      <c r="S71" s="70"/>
      <c r="T71" s="70"/>
      <c r="U71" s="70"/>
      <c r="V71" s="69"/>
      <c r="W71" s="69"/>
      <c r="X71" s="70"/>
      <c r="Y71" s="70"/>
      <c r="Z71" s="70"/>
      <c r="AA71" s="70"/>
      <c r="AB71" s="70"/>
      <c r="AC71" s="70"/>
      <c r="AD71" s="69"/>
      <c r="AE71" s="69"/>
      <c r="AF71" s="70"/>
      <c r="AG71" s="70"/>
      <c r="AH71" s="70"/>
      <c r="AI71" s="70"/>
      <c r="AJ71" s="70"/>
      <c r="AK71" s="70"/>
      <c r="AL71" s="69"/>
      <c r="AM71" s="69"/>
      <c r="AN71" s="70"/>
      <c r="AO71" s="70"/>
      <c r="AP71" s="70"/>
      <c r="AQ71" s="70"/>
      <c r="AR71" s="70"/>
      <c r="AS71" s="70"/>
      <c r="AT71" s="69"/>
      <c r="AU71" s="69"/>
      <c r="AV71" s="70"/>
      <c r="AW71" s="70"/>
      <c r="AX71" s="70"/>
      <c r="AY71" s="70"/>
      <c r="AZ71" s="70"/>
      <c r="BA71" s="70"/>
      <c r="BB71" s="69"/>
      <c r="BC71" s="69"/>
      <c r="BD71" s="70"/>
      <c r="BE71" s="70"/>
      <c r="BF71" s="70"/>
      <c r="BG71" s="70"/>
      <c r="BH71" s="70"/>
      <c r="BI71" s="70"/>
      <c r="BJ71" s="69"/>
      <c r="BK71" s="69"/>
      <c r="BL71" s="70"/>
      <c r="BM71" s="70"/>
      <c r="BN71" s="70"/>
      <c r="BO71" s="70"/>
      <c r="BP71" s="70"/>
      <c r="BQ71" s="70"/>
      <c r="BR71" s="69"/>
      <c r="BS71" s="69"/>
      <c r="BT71" s="70"/>
      <c r="BU71" s="70"/>
      <c r="BV71" s="70"/>
      <c r="BW71" s="70"/>
      <c r="BX71" s="70"/>
      <c r="BY71" s="70"/>
      <c r="BZ71" s="69"/>
      <c r="CA71" s="69"/>
      <c r="CB71" s="70"/>
      <c r="CC71" s="70"/>
      <c r="CD71" s="70"/>
      <c r="CE71" s="70"/>
      <c r="CF71" s="70"/>
      <c r="CG71" s="70"/>
      <c r="CH71" s="69"/>
      <c r="CI71" s="69"/>
      <c r="CJ71" s="70"/>
      <c r="CK71" s="70"/>
      <c r="CL71" s="70"/>
      <c r="CM71" s="70"/>
      <c r="CN71" s="70"/>
      <c r="CO71" s="70"/>
      <c r="CP71" s="69"/>
      <c r="CQ71" s="69"/>
      <c r="CR71" s="70"/>
      <c r="CS71" s="70"/>
      <c r="CT71" s="70"/>
      <c r="CU71" s="70"/>
      <c r="CV71" s="70"/>
      <c r="CW71" s="70"/>
      <c r="CX71" s="69"/>
      <c r="CY71" s="69"/>
      <c r="CZ71" s="70"/>
      <c r="DA71" s="70"/>
      <c r="DB71" s="70"/>
      <c r="DC71" s="70"/>
      <c r="DD71" s="70"/>
      <c r="DE71" s="70"/>
      <c r="DF71" s="69"/>
      <c r="DG71" s="69"/>
      <c r="DH71" s="70"/>
      <c r="DI71" s="70"/>
      <c r="DJ71" s="70"/>
      <c r="DK71" s="70"/>
      <c r="DL71" s="70"/>
      <c r="DM71" s="70"/>
      <c r="DN71" s="69"/>
      <c r="DO71" s="69"/>
      <c r="DP71" s="70"/>
      <c r="DQ71" s="70"/>
      <c r="DR71" s="70"/>
      <c r="DS71" s="70"/>
      <c r="DT71" s="70"/>
      <c r="DU71" s="70"/>
      <c r="DV71" s="69"/>
      <c r="DW71" s="69"/>
      <c r="DX71" s="70"/>
      <c r="DY71" s="70"/>
      <c r="DZ71" s="70"/>
      <c r="EA71" s="70"/>
      <c r="EB71" s="70"/>
      <c r="EC71" s="70"/>
      <c r="ED71" s="69"/>
      <c r="EE71" s="69"/>
      <c r="EF71" s="70"/>
      <c r="EG71" s="70"/>
      <c r="EH71" s="70"/>
      <c r="EI71" s="70"/>
      <c r="EJ71" s="70"/>
      <c r="EK71" s="70"/>
      <c r="EL71" s="69"/>
      <c r="EM71" s="69"/>
      <c r="EN71" s="70"/>
      <c r="EO71" s="70"/>
      <c r="EP71" s="70"/>
      <c r="EQ71" s="70"/>
      <c r="ER71" s="70"/>
      <c r="ES71" s="70"/>
      <c r="ET71" s="69"/>
      <c r="EU71" s="69"/>
      <c r="EV71" s="70"/>
      <c r="EW71" s="70"/>
      <c r="EX71" s="70"/>
      <c r="EY71" s="70"/>
      <c r="EZ71" s="70"/>
      <c r="FA71" s="70"/>
      <c r="FB71" s="69"/>
      <c r="FC71" s="69"/>
      <c r="FD71" s="70"/>
      <c r="FE71" s="70"/>
      <c r="FF71" s="70"/>
      <c r="FG71" s="70"/>
      <c r="FH71" s="70"/>
      <c r="FI71" s="70"/>
      <c r="FJ71" s="69"/>
      <c r="FK71" s="69"/>
      <c r="FL71" s="70"/>
      <c r="FM71" s="70"/>
      <c r="FN71" s="70"/>
      <c r="FO71" s="70"/>
      <c r="FP71" s="70"/>
      <c r="FQ71" s="70"/>
      <c r="FR71" s="69"/>
      <c r="FS71" s="69"/>
      <c r="FT71" s="70"/>
      <c r="FU71" s="70"/>
      <c r="FV71" s="70"/>
      <c r="FW71" s="70"/>
      <c r="FX71" s="70"/>
      <c r="FY71" s="70"/>
      <c r="FZ71" s="69"/>
      <c r="GA71" s="69"/>
      <c r="GB71" s="70"/>
      <c r="GC71" s="70"/>
      <c r="GD71" s="70"/>
      <c r="GE71" s="70"/>
      <c r="GF71" s="70"/>
      <c r="GG71" s="70"/>
      <c r="GH71" s="69"/>
      <c r="GI71" s="69"/>
      <c r="GJ71" s="70"/>
      <c r="GK71" s="70"/>
      <c r="GL71" s="70"/>
      <c r="GM71" s="70"/>
      <c r="GN71" s="70"/>
      <c r="GO71" s="70"/>
      <c r="GP71" s="69"/>
      <c r="GQ71" s="69"/>
      <c r="GR71" s="70"/>
      <c r="GS71" s="70"/>
      <c r="GT71" s="70"/>
      <c r="GU71" s="70"/>
      <c r="GV71" s="70"/>
      <c r="GW71" s="70"/>
      <c r="GX71" s="69"/>
      <c r="GY71" s="69"/>
      <c r="GZ71" s="70"/>
      <c r="HA71" s="70"/>
      <c r="HB71" s="70"/>
      <c r="HC71" s="70"/>
      <c r="HD71" s="70"/>
      <c r="HE71" s="70"/>
      <c r="HF71" s="69"/>
      <c r="HG71" s="69"/>
      <c r="HH71" s="70"/>
      <c r="HI71" s="70"/>
      <c r="HJ71" s="70"/>
      <c r="HK71" s="70"/>
      <c r="HL71" s="70"/>
      <c r="HM71" s="70"/>
      <c r="HN71" s="69"/>
      <c r="HO71" s="69"/>
      <c r="HP71" s="70"/>
      <c r="HQ71" s="70"/>
      <c r="HR71" s="70"/>
      <c r="HS71" s="70"/>
      <c r="HT71" s="70"/>
      <c r="HU71" s="70"/>
      <c r="HV71" s="69"/>
      <c r="HW71" s="69"/>
      <c r="HX71" s="70"/>
      <c r="HY71" s="70"/>
      <c r="HZ71" s="70"/>
      <c r="IA71" s="70"/>
      <c r="IB71" s="70"/>
      <c r="IC71" s="70"/>
      <c r="ID71" s="69"/>
      <c r="IE71" s="69"/>
      <c r="IF71" s="70"/>
      <c r="IG71" s="70"/>
      <c r="IH71" s="70"/>
      <c r="II71" s="70"/>
      <c r="IJ71" s="70"/>
      <c r="IK71" s="70"/>
      <c r="IL71" s="69"/>
      <c r="IM71" s="69"/>
      <c r="IN71" s="70"/>
      <c r="IO71" s="70"/>
      <c r="IP71" s="70"/>
      <c r="IQ71" s="70"/>
      <c r="IR71" s="70"/>
      <c r="IS71" s="70"/>
    </row>
    <row r="72" spans="1:253" s="26" customFormat="1" ht="24" customHeight="1">
      <c r="A72" s="43">
        <v>4300027</v>
      </c>
      <c r="B72" s="34" t="s">
        <v>89</v>
      </c>
      <c r="C72" s="27" t="s">
        <v>41</v>
      </c>
      <c r="D72" s="148" t="s">
        <v>86</v>
      </c>
      <c r="E72" s="46">
        <v>590</v>
      </c>
      <c r="F72" s="32" t="s">
        <v>9</v>
      </c>
      <c r="G72" s="32" t="s">
        <v>9</v>
      </c>
      <c r="H72" s="32" t="s">
        <v>9</v>
      </c>
      <c r="I72" s="70"/>
      <c r="J72" s="70"/>
      <c r="K72" s="70"/>
      <c r="L72" s="70"/>
      <c r="M72" s="70"/>
      <c r="N72" s="69"/>
      <c r="O72" s="69"/>
      <c r="P72" s="70"/>
      <c r="Q72" s="70"/>
      <c r="R72" s="70"/>
      <c r="S72" s="70"/>
      <c r="T72" s="70"/>
      <c r="U72" s="70"/>
      <c r="V72" s="69"/>
      <c r="W72" s="69"/>
      <c r="X72" s="70"/>
      <c r="Y72" s="70"/>
      <c r="Z72" s="70"/>
      <c r="AA72" s="70"/>
      <c r="AB72" s="70"/>
      <c r="AC72" s="70"/>
      <c r="AD72" s="69"/>
      <c r="AE72" s="69"/>
      <c r="AF72" s="70"/>
      <c r="AG72" s="70"/>
      <c r="AH72" s="70"/>
      <c r="AI72" s="70"/>
      <c r="AJ72" s="70"/>
      <c r="AK72" s="70"/>
      <c r="AL72" s="69"/>
      <c r="AM72" s="69"/>
      <c r="AN72" s="70"/>
      <c r="AO72" s="70"/>
      <c r="AP72" s="70"/>
      <c r="AQ72" s="70"/>
      <c r="AR72" s="70"/>
      <c r="AS72" s="70"/>
      <c r="AT72" s="69"/>
      <c r="AU72" s="69"/>
      <c r="AV72" s="70"/>
      <c r="AW72" s="70"/>
      <c r="AX72" s="70"/>
      <c r="AY72" s="70"/>
      <c r="AZ72" s="70"/>
      <c r="BA72" s="70"/>
      <c r="BB72" s="69"/>
      <c r="BC72" s="69"/>
      <c r="BD72" s="70"/>
      <c r="BE72" s="70"/>
      <c r="BF72" s="70"/>
      <c r="BG72" s="70"/>
      <c r="BH72" s="70"/>
      <c r="BI72" s="70"/>
      <c r="BJ72" s="69"/>
      <c r="BK72" s="69"/>
      <c r="BL72" s="70"/>
      <c r="BM72" s="70"/>
      <c r="BN72" s="70"/>
      <c r="BO72" s="70"/>
      <c r="BP72" s="70"/>
      <c r="BQ72" s="70"/>
      <c r="BR72" s="69"/>
      <c r="BS72" s="69"/>
      <c r="BT72" s="70"/>
      <c r="BU72" s="70"/>
      <c r="BV72" s="70"/>
      <c r="BW72" s="70"/>
      <c r="BX72" s="70"/>
      <c r="BY72" s="70"/>
      <c r="BZ72" s="69"/>
      <c r="CA72" s="69"/>
      <c r="CB72" s="70"/>
      <c r="CC72" s="70"/>
      <c r="CD72" s="70"/>
      <c r="CE72" s="70"/>
      <c r="CF72" s="70"/>
      <c r="CG72" s="70"/>
      <c r="CH72" s="69"/>
      <c r="CI72" s="69"/>
      <c r="CJ72" s="70"/>
      <c r="CK72" s="70"/>
      <c r="CL72" s="70"/>
      <c r="CM72" s="70"/>
      <c r="CN72" s="70"/>
      <c r="CO72" s="70"/>
      <c r="CP72" s="69"/>
      <c r="CQ72" s="69"/>
      <c r="CR72" s="70"/>
      <c r="CS72" s="70"/>
      <c r="CT72" s="70"/>
      <c r="CU72" s="70"/>
      <c r="CV72" s="70"/>
      <c r="CW72" s="70"/>
      <c r="CX72" s="69"/>
      <c r="CY72" s="69"/>
      <c r="CZ72" s="70"/>
      <c r="DA72" s="70"/>
      <c r="DB72" s="70"/>
      <c r="DC72" s="70"/>
      <c r="DD72" s="70"/>
      <c r="DE72" s="70"/>
      <c r="DF72" s="69"/>
      <c r="DG72" s="69"/>
      <c r="DH72" s="70"/>
      <c r="DI72" s="70"/>
      <c r="DJ72" s="70"/>
      <c r="DK72" s="70"/>
      <c r="DL72" s="70"/>
      <c r="DM72" s="70"/>
      <c r="DN72" s="69"/>
      <c r="DO72" s="69"/>
      <c r="DP72" s="70"/>
      <c r="DQ72" s="70"/>
      <c r="DR72" s="70"/>
      <c r="DS72" s="70"/>
      <c r="DT72" s="70"/>
      <c r="DU72" s="70"/>
      <c r="DV72" s="69"/>
      <c r="DW72" s="69"/>
      <c r="DX72" s="70"/>
      <c r="DY72" s="70"/>
      <c r="DZ72" s="70"/>
      <c r="EA72" s="70"/>
      <c r="EB72" s="70"/>
      <c r="EC72" s="70"/>
      <c r="ED72" s="69"/>
      <c r="EE72" s="69"/>
      <c r="EF72" s="70"/>
      <c r="EG72" s="70"/>
      <c r="EH72" s="70"/>
      <c r="EI72" s="70"/>
      <c r="EJ72" s="70"/>
      <c r="EK72" s="70"/>
      <c r="EL72" s="69"/>
      <c r="EM72" s="69"/>
      <c r="EN72" s="70"/>
      <c r="EO72" s="70"/>
      <c r="EP72" s="70"/>
      <c r="EQ72" s="70"/>
      <c r="ER72" s="70"/>
      <c r="ES72" s="70"/>
      <c r="ET72" s="69"/>
      <c r="EU72" s="69"/>
      <c r="EV72" s="70"/>
      <c r="EW72" s="70"/>
      <c r="EX72" s="70"/>
      <c r="EY72" s="70"/>
      <c r="EZ72" s="70"/>
      <c r="FA72" s="70"/>
      <c r="FB72" s="69"/>
      <c r="FC72" s="69"/>
      <c r="FD72" s="70"/>
      <c r="FE72" s="70"/>
      <c r="FF72" s="70"/>
      <c r="FG72" s="70"/>
      <c r="FH72" s="70"/>
      <c r="FI72" s="70"/>
      <c r="FJ72" s="69"/>
      <c r="FK72" s="69"/>
      <c r="FL72" s="70"/>
      <c r="FM72" s="70"/>
      <c r="FN72" s="70"/>
      <c r="FO72" s="70"/>
      <c r="FP72" s="70"/>
      <c r="FQ72" s="70"/>
      <c r="FR72" s="69"/>
      <c r="FS72" s="69"/>
      <c r="FT72" s="70"/>
      <c r="FU72" s="70"/>
      <c r="FV72" s="70"/>
      <c r="FW72" s="70"/>
      <c r="FX72" s="70"/>
      <c r="FY72" s="70"/>
      <c r="FZ72" s="69"/>
      <c r="GA72" s="69"/>
      <c r="GB72" s="70"/>
      <c r="GC72" s="70"/>
      <c r="GD72" s="70"/>
      <c r="GE72" s="70"/>
      <c r="GF72" s="70"/>
      <c r="GG72" s="70"/>
      <c r="GH72" s="69"/>
      <c r="GI72" s="69"/>
      <c r="GJ72" s="70"/>
      <c r="GK72" s="70"/>
      <c r="GL72" s="70"/>
      <c r="GM72" s="70"/>
      <c r="GN72" s="70"/>
      <c r="GO72" s="70"/>
      <c r="GP72" s="69"/>
      <c r="GQ72" s="69"/>
      <c r="GR72" s="70"/>
      <c r="GS72" s="70"/>
      <c r="GT72" s="70"/>
      <c r="GU72" s="70"/>
      <c r="GV72" s="70"/>
      <c r="GW72" s="70"/>
      <c r="GX72" s="69"/>
      <c r="GY72" s="69"/>
      <c r="GZ72" s="70"/>
      <c r="HA72" s="70"/>
      <c r="HB72" s="70"/>
      <c r="HC72" s="70"/>
      <c r="HD72" s="70"/>
      <c r="HE72" s="70"/>
      <c r="HF72" s="69"/>
      <c r="HG72" s="69"/>
      <c r="HH72" s="70"/>
      <c r="HI72" s="70"/>
      <c r="HJ72" s="70"/>
      <c r="HK72" s="70"/>
      <c r="HL72" s="70"/>
      <c r="HM72" s="70"/>
      <c r="HN72" s="69"/>
      <c r="HO72" s="69"/>
      <c r="HP72" s="70"/>
      <c r="HQ72" s="70"/>
      <c r="HR72" s="70"/>
      <c r="HS72" s="70"/>
      <c r="HT72" s="70"/>
      <c r="HU72" s="70"/>
      <c r="HV72" s="69"/>
      <c r="HW72" s="69"/>
      <c r="HX72" s="70"/>
      <c r="HY72" s="70"/>
      <c r="HZ72" s="70"/>
      <c r="IA72" s="70"/>
      <c r="IB72" s="70"/>
      <c r="IC72" s="70"/>
      <c r="ID72" s="69"/>
      <c r="IE72" s="69"/>
      <c r="IF72" s="70"/>
      <c r="IG72" s="70"/>
      <c r="IH72" s="70"/>
      <c r="II72" s="70"/>
      <c r="IJ72" s="70"/>
      <c r="IK72" s="70"/>
      <c r="IL72" s="69"/>
      <c r="IM72" s="69"/>
      <c r="IN72" s="70"/>
      <c r="IO72" s="70"/>
      <c r="IP72" s="70"/>
      <c r="IQ72" s="70"/>
      <c r="IR72" s="70"/>
      <c r="IS72" s="70"/>
    </row>
    <row r="73" spans="1:253" s="26" customFormat="1" ht="24" customHeight="1">
      <c r="A73" s="32">
        <v>4300288</v>
      </c>
      <c r="B73" s="28" t="s">
        <v>61</v>
      </c>
      <c r="C73" s="27" t="s">
        <v>47</v>
      </c>
      <c r="D73" s="148" t="s">
        <v>86</v>
      </c>
      <c r="E73" s="46">
        <v>990</v>
      </c>
      <c r="F73" s="32" t="s">
        <v>9</v>
      </c>
      <c r="G73" s="32" t="s">
        <v>9</v>
      </c>
      <c r="H73" s="32" t="s">
        <v>9</v>
      </c>
      <c r="I73" s="70"/>
      <c r="J73" s="70"/>
      <c r="K73" s="70"/>
      <c r="L73" s="70"/>
      <c r="M73" s="70"/>
      <c r="N73" s="69"/>
      <c r="O73" s="69"/>
      <c r="P73" s="70"/>
      <c r="Q73" s="70"/>
      <c r="R73" s="70"/>
      <c r="S73" s="70"/>
      <c r="T73" s="70"/>
      <c r="U73" s="70"/>
      <c r="V73" s="69"/>
      <c r="W73" s="69"/>
      <c r="X73" s="70"/>
      <c r="Y73" s="70"/>
      <c r="Z73" s="70"/>
      <c r="AA73" s="70"/>
      <c r="AB73" s="70"/>
      <c r="AC73" s="70"/>
      <c r="AD73" s="69"/>
      <c r="AE73" s="69"/>
      <c r="AF73" s="70"/>
      <c r="AG73" s="70"/>
      <c r="AH73" s="70"/>
      <c r="AI73" s="70"/>
      <c r="AJ73" s="70"/>
      <c r="AK73" s="70"/>
      <c r="AL73" s="69"/>
      <c r="AM73" s="69"/>
      <c r="AN73" s="70"/>
      <c r="AO73" s="70"/>
      <c r="AP73" s="70"/>
      <c r="AQ73" s="70"/>
      <c r="AR73" s="70"/>
      <c r="AS73" s="70"/>
      <c r="AT73" s="69"/>
      <c r="AU73" s="69"/>
      <c r="AV73" s="70"/>
      <c r="AW73" s="70"/>
      <c r="AX73" s="70"/>
      <c r="AY73" s="70"/>
      <c r="AZ73" s="70"/>
      <c r="BA73" s="70"/>
      <c r="BB73" s="69"/>
      <c r="BC73" s="69"/>
      <c r="BD73" s="70"/>
      <c r="BE73" s="70"/>
      <c r="BF73" s="70"/>
      <c r="BG73" s="70"/>
      <c r="BH73" s="70"/>
      <c r="BI73" s="70"/>
      <c r="BJ73" s="69"/>
      <c r="BK73" s="69"/>
      <c r="BL73" s="70"/>
      <c r="BM73" s="70"/>
      <c r="BN73" s="70"/>
      <c r="BO73" s="70"/>
      <c r="BP73" s="70"/>
      <c r="BQ73" s="70"/>
      <c r="BR73" s="69"/>
      <c r="BS73" s="69"/>
      <c r="BT73" s="70"/>
      <c r="BU73" s="70"/>
      <c r="BV73" s="70"/>
      <c r="BW73" s="70"/>
      <c r="BX73" s="70"/>
      <c r="BY73" s="70"/>
      <c r="BZ73" s="69"/>
      <c r="CA73" s="69"/>
      <c r="CB73" s="70"/>
      <c r="CC73" s="70"/>
      <c r="CD73" s="70"/>
      <c r="CE73" s="70"/>
      <c r="CF73" s="70"/>
      <c r="CG73" s="70"/>
      <c r="CH73" s="69"/>
      <c r="CI73" s="69"/>
      <c r="CJ73" s="70"/>
      <c r="CK73" s="70"/>
      <c r="CL73" s="70"/>
      <c r="CM73" s="70"/>
      <c r="CN73" s="70"/>
      <c r="CO73" s="70"/>
      <c r="CP73" s="69"/>
      <c r="CQ73" s="69"/>
      <c r="CR73" s="70"/>
      <c r="CS73" s="70"/>
      <c r="CT73" s="70"/>
      <c r="CU73" s="70"/>
      <c r="CV73" s="70"/>
      <c r="CW73" s="70"/>
      <c r="CX73" s="69"/>
      <c r="CY73" s="69"/>
      <c r="CZ73" s="70"/>
      <c r="DA73" s="70"/>
      <c r="DB73" s="70"/>
      <c r="DC73" s="70"/>
      <c r="DD73" s="70"/>
      <c r="DE73" s="70"/>
      <c r="DF73" s="69"/>
      <c r="DG73" s="69"/>
      <c r="DH73" s="70"/>
      <c r="DI73" s="70"/>
      <c r="DJ73" s="70"/>
      <c r="DK73" s="70"/>
      <c r="DL73" s="70"/>
      <c r="DM73" s="70"/>
      <c r="DN73" s="69"/>
      <c r="DO73" s="69"/>
      <c r="DP73" s="70"/>
      <c r="DQ73" s="70"/>
      <c r="DR73" s="70"/>
      <c r="DS73" s="70"/>
      <c r="DT73" s="70"/>
      <c r="DU73" s="70"/>
      <c r="DV73" s="69"/>
      <c r="DW73" s="69"/>
      <c r="DX73" s="70"/>
      <c r="DY73" s="70"/>
      <c r="DZ73" s="70"/>
      <c r="EA73" s="70"/>
      <c r="EB73" s="70"/>
      <c r="EC73" s="70"/>
      <c r="ED73" s="69"/>
      <c r="EE73" s="69"/>
      <c r="EF73" s="70"/>
      <c r="EG73" s="70"/>
      <c r="EH73" s="70"/>
      <c r="EI73" s="70"/>
      <c r="EJ73" s="70"/>
      <c r="EK73" s="70"/>
      <c r="EL73" s="69"/>
      <c r="EM73" s="69"/>
      <c r="EN73" s="70"/>
      <c r="EO73" s="70"/>
      <c r="EP73" s="70"/>
      <c r="EQ73" s="70"/>
      <c r="ER73" s="70"/>
      <c r="ES73" s="70"/>
      <c r="ET73" s="69"/>
      <c r="EU73" s="69"/>
      <c r="EV73" s="70"/>
      <c r="EW73" s="70"/>
      <c r="EX73" s="70"/>
      <c r="EY73" s="70"/>
      <c r="EZ73" s="70"/>
      <c r="FA73" s="70"/>
      <c r="FB73" s="69"/>
      <c r="FC73" s="69"/>
      <c r="FD73" s="70"/>
      <c r="FE73" s="70"/>
      <c r="FF73" s="70"/>
      <c r="FG73" s="70"/>
      <c r="FH73" s="70"/>
      <c r="FI73" s="70"/>
      <c r="FJ73" s="69"/>
      <c r="FK73" s="69"/>
      <c r="FL73" s="70"/>
      <c r="FM73" s="70"/>
      <c r="FN73" s="70"/>
      <c r="FO73" s="70"/>
      <c r="FP73" s="70"/>
      <c r="FQ73" s="70"/>
      <c r="FR73" s="69"/>
      <c r="FS73" s="69"/>
      <c r="FT73" s="70"/>
      <c r="FU73" s="70"/>
      <c r="FV73" s="70"/>
      <c r="FW73" s="70"/>
      <c r="FX73" s="70"/>
      <c r="FY73" s="70"/>
      <c r="FZ73" s="69"/>
      <c r="GA73" s="69"/>
      <c r="GB73" s="70"/>
      <c r="GC73" s="70"/>
      <c r="GD73" s="70"/>
      <c r="GE73" s="70"/>
      <c r="GF73" s="70"/>
      <c r="GG73" s="70"/>
      <c r="GH73" s="69"/>
      <c r="GI73" s="69"/>
      <c r="GJ73" s="70"/>
      <c r="GK73" s="70"/>
      <c r="GL73" s="70"/>
      <c r="GM73" s="70"/>
      <c r="GN73" s="70"/>
      <c r="GO73" s="70"/>
      <c r="GP73" s="69"/>
      <c r="GQ73" s="69"/>
      <c r="GR73" s="70"/>
      <c r="GS73" s="70"/>
      <c r="GT73" s="70"/>
      <c r="GU73" s="70"/>
      <c r="GV73" s="70"/>
      <c r="GW73" s="70"/>
      <c r="GX73" s="69"/>
      <c r="GY73" s="69"/>
      <c r="GZ73" s="70"/>
      <c r="HA73" s="70"/>
      <c r="HB73" s="70"/>
      <c r="HC73" s="70"/>
      <c r="HD73" s="70"/>
      <c r="HE73" s="70"/>
      <c r="HF73" s="69"/>
      <c r="HG73" s="69"/>
      <c r="HH73" s="70"/>
      <c r="HI73" s="70"/>
      <c r="HJ73" s="70"/>
      <c r="HK73" s="70"/>
      <c r="HL73" s="70"/>
      <c r="HM73" s="70"/>
      <c r="HN73" s="69"/>
      <c r="HO73" s="69"/>
      <c r="HP73" s="70"/>
      <c r="HQ73" s="70"/>
      <c r="HR73" s="70"/>
      <c r="HS73" s="70"/>
      <c r="HT73" s="70"/>
      <c r="HU73" s="70"/>
      <c r="HV73" s="69"/>
      <c r="HW73" s="69"/>
      <c r="HX73" s="70"/>
      <c r="HY73" s="70"/>
      <c r="HZ73" s="70"/>
      <c r="IA73" s="70"/>
      <c r="IB73" s="70"/>
      <c r="IC73" s="70"/>
      <c r="ID73" s="69"/>
      <c r="IE73" s="69"/>
      <c r="IF73" s="70"/>
      <c r="IG73" s="70"/>
      <c r="IH73" s="70"/>
      <c r="II73" s="70"/>
      <c r="IJ73" s="70"/>
      <c r="IK73" s="70"/>
      <c r="IL73" s="69"/>
      <c r="IM73" s="69"/>
      <c r="IN73" s="70"/>
      <c r="IO73" s="70"/>
      <c r="IP73" s="70"/>
      <c r="IQ73" s="70"/>
      <c r="IR73" s="70"/>
      <c r="IS73" s="70"/>
    </row>
    <row r="74" spans="1:253" s="26" customFormat="1" ht="24" customHeight="1">
      <c r="A74" s="45">
        <v>4300289</v>
      </c>
      <c r="B74" s="45" t="s">
        <v>62</v>
      </c>
      <c r="C74" s="27" t="s">
        <v>48</v>
      </c>
      <c r="D74" s="148" t="s">
        <v>86</v>
      </c>
      <c r="E74" s="46">
        <v>690</v>
      </c>
      <c r="F74" s="32" t="s">
        <v>9</v>
      </c>
      <c r="G74" s="32" t="s">
        <v>9</v>
      </c>
      <c r="H74" s="32" t="s">
        <v>9</v>
      </c>
      <c r="I74" s="70"/>
      <c r="J74" s="70"/>
      <c r="K74" s="70"/>
      <c r="L74" s="70"/>
      <c r="M74" s="70"/>
      <c r="N74" s="69"/>
      <c r="O74" s="69"/>
      <c r="P74" s="70"/>
      <c r="Q74" s="70"/>
      <c r="R74" s="70"/>
      <c r="S74" s="70"/>
      <c r="T74" s="70"/>
      <c r="U74" s="70"/>
      <c r="V74" s="69"/>
      <c r="W74" s="69"/>
      <c r="X74" s="70"/>
      <c r="Y74" s="70"/>
      <c r="Z74" s="70"/>
      <c r="AA74" s="70"/>
      <c r="AB74" s="70"/>
      <c r="AC74" s="70"/>
      <c r="AD74" s="69"/>
      <c r="AE74" s="69"/>
      <c r="AF74" s="70"/>
      <c r="AG74" s="70"/>
      <c r="AH74" s="70"/>
      <c r="AI74" s="70"/>
      <c r="AJ74" s="70"/>
      <c r="AK74" s="70"/>
      <c r="AL74" s="69"/>
      <c r="AM74" s="69"/>
      <c r="AN74" s="70"/>
      <c r="AO74" s="70"/>
      <c r="AP74" s="70"/>
      <c r="AQ74" s="70"/>
      <c r="AR74" s="70"/>
      <c r="AS74" s="70"/>
      <c r="AT74" s="69"/>
      <c r="AU74" s="69"/>
      <c r="AV74" s="70"/>
      <c r="AW74" s="70"/>
      <c r="AX74" s="70"/>
      <c r="AY74" s="70"/>
      <c r="AZ74" s="70"/>
      <c r="BA74" s="70"/>
      <c r="BB74" s="69"/>
      <c r="BC74" s="69"/>
      <c r="BD74" s="70"/>
      <c r="BE74" s="70"/>
      <c r="BF74" s="70"/>
      <c r="BG74" s="70"/>
      <c r="BH74" s="70"/>
      <c r="BI74" s="70"/>
      <c r="BJ74" s="69"/>
      <c r="BK74" s="69"/>
      <c r="BL74" s="70"/>
      <c r="BM74" s="70"/>
      <c r="BN74" s="70"/>
      <c r="BO74" s="70"/>
      <c r="BP74" s="70"/>
      <c r="BQ74" s="70"/>
      <c r="BR74" s="69"/>
      <c r="BS74" s="69"/>
      <c r="BT74" s="70"/>
      <c r="BU74" s="70"/>
      <c r="BV74" s="70"/>
      <c r="BW74" s="70"/>
      <c r="BX74" s="70"/>
      <c r="BY74" s="70"/>
      <c r="BZ74" s="69"/>
      <c r="CA74" s="69"/>
      <c r="CB74" s="70"/>
      <c r="CC74" s="70"/>
      <c r="CD74" s="70"/>
      <c r="CE74" s="70"/>
      <c r="CF74" s="70"/>
      <c r="CG74" s="70"/>
      <c r="CH74" s="69"/>
      <c r="CI74" s="69"/>
      <c r="CJ74" s="70"/>
      <c r="CK74" s="70"/>
      <c r="CL74" s="70"/>
      <c r="CM74" s="70"/>
      <c r="CN74" s="70"/>
      <c r="CO74" s="70"/>
      <c r="CP74" s="69"/>
      <c r="CQ74" s="69"/>
      <c r="CR74" s="70"/>
      <c r="CS74" s="70"/>
      <c r="CT74" s="70"/>
      <c r="CU74" s="70"/>
      <c r="CV74" s="70"/>
      <c r="CW74" s="70"/>
      <c r="CX74" s="69"/>
      <c r="CY74" s="69"/>
      <c r="CZ74" s="70"/>
      <c r="DA74" s="70"/>
      <c r="DB74" s="70"/>
      <c r="DC74" s="70"/>
      <c r="DD74" s="70"/>
      <c r="DE74" s="70"/>
      <c r="DF74" s="69"/>
      <c r="DG74" s="69"/>
      <c r="DH74" s="70"/>
      <c r="DI74" s="70"/>
      <c r="DJ74" s="70"/>
      <c r="DK74" s="70"/>
      <c r="DL74" s="70"/>
      <c r="DM74" s="70"/>
      <c r="DN74" s="69"/>
      <c r="DO74" s="69"/>
      <c r="DP74" s="70"/>
      <c r="DQ74" s="70"/>
      <c r="DR74" s="70"/>
      <c r="DS74" s="70"/>
      <c r="DT74" s="70"/>
      <c r="DU74" s="70"/>
      <c r="DV74" s="69"/>
      <c r="DW74" s="69"/>
      <c r="DX74" s="70"/>
      <c r="DY74" s="70"/>
      <c r="DZ74" s="70"/>
      <c r="EA74" s="70"/>
      <c r="EB74" s="70"/>
      <c r="EC74" s="70"/>
      <c r="ED74" s="69"/>
      <c r="EE74" s="69"/>
      <c r="EF74" s="70"/>
      <c r="EG74" s="70"/>
      <c r="EH74" s="70"/>
      <c r="EI74" s="70"/>
      <c r="EJ74" s="70"/>
      <c r="EK74" s="70"/>
      <c r="EL74" s="69"/>
      <c r="EM74" s="69"/>
      <c r="EN74" s="70"/>
      <c r="EO74" s="70"/>
      <c r="EP74" s="70"/>
      <c r="EQ74" s="70"/>
      <c r="ER74" s="70"/>
      <c r="ES74" s="70"/>
      <c r="ET74" s="69"/>
      <c r="EU74" s="69"/>
      <c r="EV74" s="70"/>
      <c r="EW74" s="70"/>
      <c r="EX74" s="70"/>
      <c r="EY74" s="70"/>
      <c r="EZ74" s="70"/>
      <c r="FA74" s="70"/>
      <c r="FB74" s="69"/>
      <c r="FC74" s="69"/>
      <c r="FD74" s="70"/>
      <c r="FE74" s="70"/>
      <c r="FF74" s="70"/>
      <c r="FG74" s="70"/>
      <c r="FH74" s="70"/>
      <c r="FI74" s="70"/>
      <c r="FJ74" s="69"/>
      <c r="FK74" s="69"/>
      <c r="FL74" s="70"/>
      <c r="FM74" s="70"/>
      <c r="FN74" s="70"/>
      <c r="FO74" s="70"/>
      <c r="FP74" s="70"/>
      <c r="FQ74" s="70"/>
      <c r="FR74" s="69"/>
      <c r="FS74" s="69"/>
      <c r="FT74" s="70"/>
      <c r="FU74" s="70"/>
      <c r="FV74" s="70"/>
      <c r="FW74" s="70"/>
      <c r="FX74" s="70"/>
      <c r="FY74" s="70"/>
      <c r="FZ74" s="69"/>
      <c r="GA74" s="69"/>
      <c r="GB74" s="70"/>
      <c r="GC74" s="70"/>
      <c r="GD74" s="70"/>
      <c r="GE74" s="70"/>
      <c r="GF74" s="70"/>
      <c r="GG74" s="70"/>
      <c r="GH74" s="69"/>
      <c r="GI74" s="69"/>
      <c r="GJ74" s="70"/>
      <c r="GK74" s="70"/>
      <c r="GL74" s="70"/>
      <c r="GM74" s="70"/>
      <c r="GN74" s="70"/>
      <c r="GO74" s="70"/>
      <c r="GP74" s="69"/>
      <c r="GQ74" s="69"/>
      <c r="GR74" s="70"/>
      <c r="GS74" s="70"/>
      <c r="GT74" s="70"/>
      <c r="GU74" s="70"/>
      <c r="GV74" s="70"/>
      <c r="GW74" s="70"/>
      <c r="GX74" s="69"/>
      <c r="GY74" s="69"/>
      <c r="GZ74" s="70"/>
      <c r="HA74" s="70"/>
      <c r="HB74" s="70"/>
      <c r="HC74" s="70"/>
      <c r="HD74" s="70"/>
      <c r="HE74" s="70"/>
      <c r="HF74" s="69"/>
      <c r="HG74" s="69"/>
      <c r="HH74" s="70"/>
      <c r="HI74" s="70"/>
      <c r="HJ74" s="70"/>
      <c r="HK74" s="70"/>
      <c r="HL74" s="70"/>
      <c r="HM74" s="70"/>
      <c r="HN74" s="69"/>
      <c r="HO74" s="69"/>
      <c r="HP74" s="70"/>
      <c r="HQ74" s="70"/>
      <c r="HR74" s="70"/>
      <c r="HS74" s="70"/>
      <c r="HT74" s="70"/>
      <c r="HU74" s="70"/>
      <c r="HV74" s="69"/>
      <c r="HW74" s="69"/>
      <c r="HX74" s="70"/>
      <c r="HY74" s="70"/>
      <c r="HZ74" s="70"/>
      <c r="IA74" s="70"/>
      <c r="IB74" s="70"/>
      <c r="IC74" s="70"/>
      <c r="ID74" s="69"/>
      <c r="IE74" s="69"/>
      <c r="IF74" s="70"/>
      <c r="IG74" s="70"/>
      <c r="IH74" s="70"/>
      <c r="II74" s="70"/>
      <c r="IJ74" s="70"/>
      <c r="IK74" s="70"/>
      <c r="IL74" s="69"/>
      <c r="IM74" s="69"/>
      <c r="IN74" s="70"/>
      <c r="IO74" s="70"/>
      <c r="IP74" s="70"/>
      <c r="IQ74" s="70"/>
      <c r="IR74" s="70"/>
      <c r="IS74" s="70"/>
    </row>
    <row r="75" spans="1:253" s="26" customFormat="1" ht="24" customHeight="1">
      <c r="A75" s="45">
        <v>4300299</v>
      </c>
      <c r="B75" s="45" t="s">
        <v>74</v>
      </c>
      <c r="C75" s="27" t="s">
        <v>175</v>
      </c>
      <c r="D75" s="148" t="s">
        <v>86</v>
      </c>
      <c r="E75" s="46">
        <v>690</v>
      </c>
      <c r="F75" s="32" t="s">
        <v>9</v>
      </c>
      <c r="G75" s="32" t="s">
        <v>9</v>
      </c>
      <c r="H75" s="32" t="s">
        <v>9</v>
      </c>
      <c r="I75" s="70"/>
      <c r="J75" s="70"/>
      <c r="K75" s="70"/>
      <c r="L75" s="70"/>
      <c r="M75" s="70"/>
      <c r="N75" s="69"/>
      <c r="O75" s="69"/>
      <c r="P75" s="70"/>
      <c r="Q75" s="70"/>
      <c r="R75" s="70"/>
      <c r="S75" s="70"/>
      <c r="T75" s="70"/>
      <c r="U75" s="70"/>
      <c r="V75" s="69"/>
      <c r="W75" s="69"/>
      <c r="X75" s="70"/>
      <c r="Y75" s="70"/>
      <c r="Z75" s="70"/>
      <c r="AA75" s="70"/>
      <c r="AB75" s="70"/>
      <c r="AC75" s="70"/>
      <c r="AD75" s="69"/>
      <c r="AE75" s="69"/>
      <c r="AF75" s="70"/>
      <c r="AG75" s="70"/>
      <c r="AH75" s="70"/>
      <c r="AI75" s="70"/>
      <c r="AJ75" s="70"/>
      <c r="AK75" s="70"/>
      <c r="AL75" s="69"/>
      <c r="AM75" s="69"/>
      <c r="AN75" s="70"/>
      <c r="AO75" s="70"/>
      <c r="AP75" s="70"/>
      <c r="AQ75" s="70"/>
      <c r="AR75" s="70"/>
      <c r="AS75" s="70"/>
      <c r="AT75" s="69"/>
      <c r="AU75" s="69"/>
      <c r="AV75" s="70"/>
      <c r="AW75" s="70"/>
      <c r="AX75" s="70"/>
      <c r="AY75" s="70"/>
      <c r="AZ75" s="70"/>
      <c r="BA75" s="70"/>
      <c r="BB75" s="69"/>
      <c r="BC75" s="69"/>
      <c r="BD75" s="70"/>
      <c r="BE75" s="70"/>
      <c r="BF75" s="70"/>
      <c r="BG75" s="70"/>
      <c r="BH75" s="70"/>
      <c r="BI75" s="70"/>
      <c r="BJ75" s="69"/>
      <c r="BK75" s="69"/>
      <c r="BL75" s="70"/>
      <c r="BM75" s="70"/>
      <c r="BN75" s="70"/>
      <c r="BO75" s="70"/>
      <c r="BP75" s="70"/>
      <c r="BQ75" s="70"/>
      <c r="BR75" s="69"/>
      <c r="BS75" s="69"/>
      <c r="BT75" s="70"/>
      <c r="BU75" s="70"/>
      <c r="BV75" s="70"/>
      <c r="BW75" s="70"/>
      <c r="BX75" s="70"/>
      <c r="BY75" s="70"/>
      <c r="BZ75" s="69"/>
      <c r="CA75" s="69"/>
      <c r="CB75" s="70"/>
      <c r="CC75" s="70"/>
      <c r="CD75" s="70"/>
      <c r="CE75" s="70"/>
      <c r="CF75" s="70"/>
      <c r="CG75" s="70"/>
      <c r="CH75" s="69"/>
      <c r="CI75" s="69"/>
      <c r="CJ75" s="70"/>
      <c r="CK75" s="70"/>
      <c r="CL75" s="70"/>
      <c r="CM75" s="70"/>
      <c r="CN75" s="70"/>
      <c r="CO75" s="70"/>
      <c r="CP75" s="69"/>
      <c r="CQ75" s="69"/>
      <c r="CR75" s="70"/>
      <c r="CS75" s="70"/>
      <c r="CT75" s="70"/>
      <c r="CU75" s="70"/>
      <c r="CV75" s="70"/>
      <c r="CW75" s="70"/>
      <c r="CX75" s="69"/>
      <c r="CY75" s="69"/>
      <c r="CZ75" s="70"/>
      <c r="DA75" s="70"/>
      <c r="DB75" s="70"/>
      <c r="DC75" s="70"/>
      <c r="DD75" s="70"/>
      <c r="DE75" s="70"/>
      <c r="DF75" s="69"/>
      <c r="DG75" s="69"/>
      <c r="DH75" s="70"/>
      <c r="DI75" s="70"/>
      <c r="DJ75" s="70"/>
      <c r="DK75" s="70"/>
      <c r="DL75" s="70"/>
      <c r="DM75" s="70"/>
      <c r="DN75" s="69"/>
      <c r="DO75" s="69"/>
      <c r="DP75" s="70"/>
      <c r="DQ75" s="70"/>
      <c r="DR75" s="70"/>
      <c r="DS75" s="70"/>
      <c r="DT75" s="70"/>
      <c r="DU75" s="70"/>
      <c r="DV75" s="69"/>
      <c r="DW75" s="69"/>
      <c r="DX75" s="70"/>
      <c r="DY75" s="70"/>
      <c r="DZ75" s="70"/>
      <c r="EA75" s="70"/>
      <c r="EB75" s="70"/>
      <c r="EC75" s="70"/>
      <c r="ED75" s="69"/>
      <c r="EE75" s="69"/>
      <c r="EF75" s="70"/>
      <c r="EG75" s="70"/>
      <c r="EH75" s="70"/>
      <c r="EI75" s="70"/>
      <c r="EJ75" s="70"/>
      <c r="EK75" s="70"/>
      <c r="EL75" s="69"/>
      <c r="EM75" s="69"/>
      <c r="EN75" s="70"/>
      <c r="EO75" s="70"/>
      <c r="EP75" s="70"/>
      <c r="EQ75" s="70"/>
      <c r="ER75" s="70"/>
      <c r="ES75" s="70"/>
      <c r="ET75" s="69"/>
      <c r="EU75" s="69"/>
      <c r="EV75" s="70"/>
      <c r="EW75" s="70"/>
      <c r="EX75" s="70"/>
      <c r="EY75" s="70"/>
      <c r="EZ75" s="70"/>
      <c r="FA75" s="70"/>
      <c r="FB75" s="69"/>
      <c r="FC75" s="69"/>
      <c r="FD75" s="70"/>
      <c r="FE75" s="70"/>
      <c r="FF75" s="70"/>
      <c r="FG75" s="70"/>
      <c r="FH75" s="70"/>
      <c r="FI75" s="70"/>
      <c r="FJ75" s="69"/>
      <c r="FK75" s="69"/>
      <c r="FL75" s="70"/>
      <c r="FM75" s="70"/>
      <c r="FN75" s="70"/>
      <c r="FO75" s="70"/>
      <c r="FP75" s="70"/>
      <c r="FQ75" s="70"/>
      <c r="FR75" s="69"/>
      <c r="FS75" s="69"/>
      <c r="FT75" s="70"/>
      <c r="FU75" s="70"/>
      <c r="FV75" s="70"/>
      <c r="FW75" s="70"/>
      <c r="FX75" s="70"/>
      <c r="FY75" s="70"/>
      <c r="FZ75" s="69"/>
      <c r="GA75" s="69"/>
      <c r="GB75" s="70"/>
      <c r="GC75" s="70"/>
      <c r="GD75" s="70"/>
      <c r="GE75" s="70"/>
      <c r="GF75" s="70"/>
      <c r="GG75" s="70"/>
      <c r="GH75" s="69"/>
      <c r="GI75" s="69"/>
      <c r="GJ75" s="70"/>
      <c r="GK75" s="70"/>
      <c r="GL75" s="70"/>
      <c r="GM75" s="70"/>
      <c r="GN75" s="70"/>
      <c r="GO75" s="70"/>
      <c r="GP75" s="69"/>
      <c r="GQ75" s="69"/>
      <c r="GR75" s="70"/>
      <c r="GS75" s="70"/>
      <c r="GT75" s="70"/>
      <c r="GU75" s="70"/>
      <c r="GV75" s="70"/>
      <c r="GW75" s="70"/>
      <c r="GX75" s="69"/>
      <c r="GY75" s="69"/>
      <c r="GZ75" s="70"/>
      <c r="HA75" s="70"/>
      <c r="HB75" s="70"/>
      <c r="HC75" s="70"/>
      <c r="HD75" s="70"/>
      <c r="HE75" s="70"/>
      <c r="HF75" s="69"/>
      <c r="HG75" s="69"/>
      <c r="HH75" s="70"/>
      <c r="HI75" s="70"/>
      <c r="HJ75" s="70"/>
      <c r="HK75" s="70"/>
      <c r="HL75" s="70"/>
      <c r="HM75" s="70"/>
      <c r="HN75" s="69"/>
      <c r="HO75" s="69"/>
      <c r="HP75" s="70"/>
      <c r="HQ75" s="70"/>
      <c r="HR75" s="70"/>
      <c r="HS75" s="70"/>
      <c r="HT75" s="70"/>
      <c r="HU75" s="70"/>
      <c r="HV75" s="69"/>
      <c r="HW75" s="69"/>
      <c r="HX75" s="70"/>
      <c r="HY75" s="70"/>
      <c r="HZ75" s="70"/>
      <c r="IA75" s="70"/>
      <c r="IB75" s="70"/>
      <c r="IC75" s="70"/>
      <c r="ID75" s="69"/>
      <c r="IE75" s="69"/>
      <c r="IF75" s="70"/>
      <c r="IG75" s="70"/>
      <c r="IH75" s="70"/>
      <c r="II75" s="70"/>
      <c r="IJ75" s="70"/>
      <c r="IK75" s="70"/>
      <c r="IL75" s="69"/>
      <c r="IM75" s="69"/>
      <c r="IN75" s="70"/>
      <c r="IO75" s="70"/>
      <c r="IP75" s="70"/>
      <c r="IQ75" s="70"/>
      <c r="IR75" s="70"/>
      <c r="IS75" s="70"/>
    </row>
    <row r="76" spans="1:253" s="26" customFormat="1" ht="24" customHeight="1">
      <c r="A76" s="43">
        <v>4310028</v>
      </c>
      <c r="B76" s="43" t="s">
        <v>33</v>
      </c>
      <c r="C76" s="27" t="s">
        <v>87</v>
      </c>
      <c r="D76" s="148" t="s">
        <v>86</v>
      </c>
      <c r="E76" s="46">
        <v>790</v>
      </c>
      <c r="F76" s="32" t="s">
        <v>9</v>
      </c>
      <c r="G76" s="32" t="s">
        <v>9</v>
      </c>
      <c r="H76" s="32" t="s">
        <v>9</v>
      </c>
      <c r="I76" s="202"/>
      <c r="J76" s="202"/>
      <c r="K76" s="202"/>
      <c r="L76" s="202"/>
      <c r="M76" s="202"/>
      <c r="N76" s="201"/>
      <c r="O76" s="201"/>
      <c r="P76" s="202"/>
      <c r="Q76" s="202"/>
      <c r="R76" s="202"/>
      <c r="S76" s="202"/>
      <c r="T76" s="202"/>
      <c r="U76" s="202"/>
      <c r="V76" s="201"/>
      <c r="W76" s="201"/>
      <c r="X76" s="202"/>
      <c r="Y76" s="202"/>
      <c r="Z76" s="202"/>
      <c r="AA76" s="202"/>
      <c r="AB76" s="202"/>
      <c r="AC76" s="202"/>
      <c r="AD76" s="201"/>
      <c r="AE76" s="201"/>
      <c r="AF76" s="202"/>
      <c r="AG76" s="202"/>
      <c r="AH76" s="202"/>
      <c r="AI76" s="202"/>
      <c r="AJ76" s="202"/>
      <c r="AK76" s="202"/>
      <c r="AL76" s="201"/>
      <c r="AM76" s="201"/>
      <c r="AN76" s="202"/>
      <c r="AO76" s="202"/>
      <c r="AP76" s="202"/>
      <c r="AQ76" s="202"/>
      <c r="AR76" s="202"/>
      <c r="AS76" s="202"/>
      <c r="AT76" s="201"/>
      <c r="AU76" s="201"/>
      <c r="AV76" s="202"/>
      <c r="AW76" s="202"/>
      <c r="AX76" s="202"/>
      <c r="AY76" s="202"/>
      <c r="AZ76" s="202"/>
      <c r="BA76" s="202"/>
      <c r="BB76" s="201"/>
      <c r="BC76" s="201"/>
      <c r="BD76" s="202"/>
      <c r="BE76" s="202"/>
      <c r="BF76" s="202"/>
      <c r="BG76" s="202"/>
      <c r="BH76" s="202"/>
      <c r="BI76" s="202"/>
      <c r="BJ76" s="201"/>
      <c r="BK76" s="201"/>
      <c r="BL76" s="202"/>
      <c r="BM76" s="202"/>
      <c r="BN76" s="202"/>
      <c r="BO76" s="202"/>
      <c r="BP76" s="202"/>
      <c r="BQ76" s="202"/>
      <c r="BR76" s="201"/>
      <c r="BS76" s="201"/>
      <c r="BT76" s="202"/>
      <c r="BU76" s="202"/>
      <c r="BV76" s="202"/>
      <c r="BW76" s="202"/>
      <c r="BX76" s="202"/>
      <c r="BY76" s="202"/>
      <c r="BZ76" s="201"/>
      <c r="CA76" s="201"/>
      <c r="CB76" s="202"/>
      <c r="CC76" s="202"/>
      <c r="CD76" s="202"/>
      <c r="CE76" s="202"/>
      <c r="CF76" s="202"/>
      <c r="CG76" s="202"/>
      <c r="CH76" s="201"/>
      <c r="CI76" s="201"/>
      <c r="CJ76" s="202"/>
      <c r="CK76" s="202"/>
      <c r="CL76" s="202"/>
      <c r="CM76" s="202"/>
      <c r="CN76" s="202"/>
      <c r="CO76" s="202"/>
      <c r="CP76" s="201"/>
      <c r="CQ76" s="201"/>
      <c r="CR76" s="202"/>
      <c r="CS76" s="202"/>
      <c r="CT76" s="202"/>
      <c r="CU76" s="202"/>
      <c r="CV76" s="202"/>
      <c r="CW76" s="202"/>
      <c r="CX76" s="201"/>
      <c r="CY76" s="201"/>
      <c r="CZ76" s="202"/>
      <c r="DA76" s="202"/>
      <c r="DB76" s="202"/>
      <c r="DC76" s="202"/>
      <c r="DD76" s="202"/>
      <c r="DE76" s="202"/>
      <c r="DF76" s="201"/>
      <c r="DG76" s="201"/>
      <c r="DH76" s="202"/>
      <c r="DI76" s="202"/>
      <c r="DJ76" s="202"/>
      <c r="DK76" s="202"/>
      <c r="DL76" s="202"/>
      <c r="DM76" s="202"/>
      <c r="DN76" s="201"/>
      <c r="DO76" s="201"/>
      <c r="DP76" s="202"/>
      <c r="DQ76" s="202"/>
      <c r="DR76" s="202"/>
      <c r="DS76" s="202"/>
      <c r="DT76" s="202"/>
      <c r="DU76" s="202"/>
      <c r="DV76" s="201"/>
      <c r="DW76" s="201"/>
      <c r="DX76" s="202"/>
      <c r="DY76" s="202"/>
      <c r="DZ76" s="202"/>
      <c r="EA76" s="202"/>
      <c r="EB76" s="202"/>
      <c r="EC76" s="202"/>
      <c r="ED76" s="201"/>
      <c r="EE76" s="201"/>
      <c r="EF76" s="202"/>
      <c r="EG76" s="202"/>
      <c r="EH76" s="202"/>
      <c r="EI76" s="202"/>
      <c r="EJ76" s="202"/>
      <c r="EK76" s="202"/>
      <c r="EL76" s="201"/>
      <c r="EM76" s="201"/>
      <c r="EN76" s="202"/>
      <c r="EO76" s="202"/>
      <c r="EP76" s="202"/>
      <c r="EQ76" s="202"/>
      <c r="ER76" s="202"/>
      <c r="ES76" s="202"/>
      <c r="ET76" s="201"/>
      <c r="EU76" s="201"/>
      <c r="EV76" s="202"/>
      <c r="EW76" s="202"/>
      <c r="EX76" s="202"/>
      <c r="EY76" s="202"/>
      <c r="EZ76" s="202"/>
      <c r="FA76" s="202"/>
      <c r="FB76" s="201"/>
      <c r="FC76" s="201"/>
      <c r="FD76" s="202"/>
      <c r="FE76" s="202"/>
      <c r="FF76" s="202"/>
      <c r="FG76" s="202"/>
      <c r="FH76" s="202"/>
      <c r="FI76" s="202"/>
      <c r="FJ76" s="201"/>
      <c r="FK76" s="201"/>
      <c r="FL76" s="202"/>
      <c r="FM76" s="202"/>
      <c r="FN76" s="202"/>
      <c r="FO76" s="202"/>
      <c r="FP76" s="202"/>
      <c r="FQ76" s="202"/>
      <c r="FR76" s="201"/>
      <c r="FS76" s="201"/>
      <c r="FT76" s="202"/>
      <c r="FU76" s="202"/>
      <c r="FV76" s="202"/>
      <c r="FW76" s="202"/>
      <c r="FX76" s="202"/>
      <c r="FY76" s="202"/>
      <c r="FZ76" s="201"/>
      <c r="GA76" s="201"/>
      <c r="GB76" s="202"/>
      <c r="GC76" s="202"/>
      <c r="GD76" s="202"/>
      <c r="GE76" s="202"/>
      <c r="GF76" s="202"/>
      <c r="GG76" s="202"/>
      <c r="GH76" s="201"/>
      <c r="GI76" s="201"/>
      <c r="GJ76" s="202"/>
      <c r="GK76" s="202"/>
      <c r="GL76" s="202"/>
      <c r="GM76" s="202"/>
      <c r="GN76" s="202"/>
      <c r="GO76" s="202"/>
      <c r="GP76" s="201"/>
      <c r="GQ76" s="201"/>
      <c r="GR76" s="202"/>
      <c r="GS76" s="202"/>
      <c r="GT76" s="202"/>
      <c r="GU76" s="202"/>
      <c r="GV76" s="202"/>
      <c r="GW76" s="202"/>
      <c r="GX76" s="201"/>
      <c r="GY76" s="201"/>
      <c r="GZ76" s="202"/>
      <c r="HA76" s="202"/>
      <c r="HB76" s="202"/>
      <c r="HC76" s="202"/>
      <c r="HD76" s="202"/>
      <c r="HE76" s="202"/>
      <c r="HF76" s="201"/>
      <c r="HG76" s="201"/>
      <c r="HH76" s="202"/>
      <c r="HI76" s="202"/>
      <c r="HJ76" s="202"/>
      <c r="HK76" s="202"/>
      <c r="HL76" s="202"/>
      <c r="HM76" s="202"/>
      <c r="HN76" s="201"/>
      <c r="HO76" s="201"/>
      <c r="HP76" s="202"/>
      <c r="HQ76" s="202"/>
      <c r="HR76" s="202"/>
      <c r="HS76" s="202"/>
      <c r="HT76" s="202"/>
      <c r="HU76" s="202"/>
      <c r="HV76" s="201"/>
      <c r="HW76" s="201"/>
      <c r="HX76" s="202"/>
      <c r="HY76" s="202"/>
      <c r="HZ76" s="202"/>
      <c r="IA76" s="202"/>
      <c r="IB76" s="202"/>
      <c r="IC76" s="202"/>
      <c r="ID76" s="201"/>
      <c r="IE76" s="201"/>
      <c r="IF76" s="202"/>
      <c r="IG76" s="202"/>
      <c r="IH76" s="202"/>
      <c r="II76" s="202"/>
      <c r="IJ76" s="202"/>
      <c r="IK76" s="202"/>
      <c r="IL76" s="201"/>
      <c r="IM76" s="201"/>
      <c r="IN76" s="202"/>
      <c r="IO76" s="202"/>
      <c r="IP76" s="202"/>
      <c r="IQ76" s="202"/>
      <c r="IR76" s="202"/>
      <c r="IS76" s="202"/>
    </row>
    <row r="77" spans="1:253" s="26" customFormat="1" ht="24" customHeight="1">
      <c r="A77" s="44">
        <v>4300208</v>
      </c>
      <c r="B77" s="43" t="s">
        <v>53</v>
      </c>
      <c r="C77" s="25" t="s">
        <v>88</v>
      </c>
      <c r="D77" s="148" t="s">
        <v>86</v>
      </c>
      <c r="E77" s="46">
        <v>1490</v>
      </c>
      <c r="F77" s="32" t="s">
        <v>9</v>
      </c>
      <c r="G77" s="32" t="s">
        <v>9</v>
      </c>
      <c r="H77" s="32" t="s">
        <v>9</v>
      </c>
      <c r="I77" s="202"/>
      <c r="J77" s="202"/>
      <c r="K77" s="202"/>
      <c r="L77" s="202"/>
      <c r="M77" s="202"/>
      <c r="N77" s="201"/>
      <c r="O77" s="201"/>
      <c r="P77" s="202"/>
      <c r="Q77" s="202"/>
      <c r="R77" s="202"/>
      <c r="S77" s="202"/>
      <c r="T77" s="202"/>
      <c r="U77" s="202"/>
      <c r="V77" s="201"/>
      <c r="W77" s="201"/>
      <c r="X77" s="202"/>
      <c r="Y77" s="202"/>
      <c r="Z77" s="202"/>
      <c r="AA77" s="202"/>
      <c r="AB77" s="202"/>
      <c r="AC77" s="202"/>
      <c r="AD77" s="201"/>
      <c r="AE77" s="201"/>
      <c r="AF77" s="202"/>
      <c r="AG77" s="202"/>
      <c r="AH77" s="202"/>
      <c r="AI77" s="202"/>
      <c r="AJ77" s="202"/>
      <c r="AK77" s="202"/>
      <c r="AL77" s="201"/>
      <c r="AM77" s="201"/>
      <c r="AN77" s="202"/>
      <c r="AO77" s="202"/>
      <c r="AP77" s="202"/>
      <c r="AQ77" s="202"/>
      <c r="AR77" s="202"/>
      <c r="AS77" s="202"/>
      <c r="AT77" s="201"/>
      <c r="AU77" s="201"/>
      <c r="AV77" s="202"/>
      <c r="AW77" s="202"/>
      <c r="AX77" s="202"/>
      <c r="AY77" s="202"/>
      <c r="AZ77" s="202"/>
      <c r="BA77" s="202"/>
      <c r="BB77" s="201"/>
      <c r="BC77" s="201"/>
      <c r="BD77" s="202"/>
      <c r="BE77" s="202"/>
      <c r="BF77" s="202"/>
      <c r="BG77" s="202"/>
      <c r="BH77" s="202"/>
      <c r="BI77" s="202"/>
      <c r="BJ77" s="201"/>
      <c r="BK77" s="201"/>
      <c r="BL77" s="202"/>
      <c r="BM77" s="202"/>
      <c r="BN77" s="202"/>
      <c r="BO77" s="202"/>
      <c r="BP77" s="202"/>
      <c r="BQ77" s="202"/>
      <c r="BR77" s="201"/>
      <c r="BS77" s="201"/>
      <c r="BT77" s="202"/>
      <c r="BU77" s="202"/>
      <c r="BV77" s="202"/>
      <c r="BW77" s="202"/>
      <c r="BX77" s="202"/>
      <c r="BY77" s="202"/>
      <c r="BZ77" s="201"/>
      <c r="CA77" s="201"/>
      <c r="CB77" s="202"/>
      <c r="CC77" s="202"/>
      <c r="CD77" s="202"/>
      <c r="CE77" s="202"/>
      <c r="CF77" s="202"/>
      <c r="CG77" s="202"/>
      <c r="CH77" s="201"/>
      <c r="CI77" s="201"/>
      <c r="CJ77" s="202"/>
      <c r="CK77" s="202"/>
      <c r="CL77" s="202"/>
      <c r="CM77" s="202"/>
      <c r="CN77" s="202"/>
      <c r="CO77" s="202"/>
      <c r="CP77" s="201"/>
      <c r="CQ77" s="201"/>
      <c r="CR77" s="202"/>
      <c r="CS77" s="202"/>
      <c r="CT77" s="202"/>
      <c r="CU77" s="202"/>
      <c r="CV77" s="202"/>
      <c r="CW77" s="202"/>
      <c r="CX77" s="201"/>
      <c r="CY77" s="201"/>
      <c r="CZ77" s="202"/>
      <c r="DA77" s="202"/>
      <c r="DB77" s="202"/>
      <c r="DC77" s="202"/>
      <c r="DD77" s="202"/>
      <c r="DE77" s="202"/>
      <c r="DF77" s="201"/>
      <c r="DG77" s="201"/>
      <c r="DH77" s="202"/>
      <c r="DI77" s="202"/>
      <c r="DJ77" s="202"/>
      <c r="DK77" s="202"/>
      <c r="DL77" s="202"/>
      <c r="DM77" s="202"/>
      <c r="DN77" s="201"/>
      <c r="DO77" s="201"/>
      <c r="DP77" s="202"/>
      <c r="DQ77" s="202"/>
      <c r="DR77" s="202"/>
      <c r="DS77" s="202"/>
      <c r="DT77" s="202"/>
      <c r="DU77" s="202"/>
      <c r="DV77" s="201"/>
      <c r="DW77" s="201"/>
      <c r="DX77" s="202"/>
      <c r="DY77" s="202"/>
      <c r="DZ77" s="202"/>
      <c r="EA77" s="202"/>
      <c r="EB77" s="202"/>
      <c r="EC77" s="202"/>
      <c r="ED77" s="201"/>
      <c r="EE77" s="201"/>
      <c r="EF77" s="202"/>
      <c r="EG77" s="202"/>
      <c r="EH77" s="202"/>
      <c r="EI77" s="202"/>
      <c r="EJ77" s="202"/>
      <c r="EK77" s="202"/>
      <c r="EL77" s="201"/>
      <c r="EM77" s="201"/>
      <c r="EN77" s="202"/>
      <c r="EO77" s="202"/>
      <c r="EP77" s="202"/>
      <c r="EQ77" s="202"/>
      <c r="ER77" s="202"/>
      <c r="ES77" s="202"/>
      <c r="ET77" s="201"/>
      <c r="EU77" s="201"/>
      <c r="EV77" s="202"/>
      <c r="EW77" s="202"/>
      <c r="EX77" s="202"/>
      <c r="EY77" s="202"/>
      <c r="EZ77" s="202"/>
      <c r="FA77" s="202"/>
      <c r="FB77" s="201"/>
      <c r="FC77" s="201"/>
      <c r="FD77" s="202"/>
      <c r="FE77" s="202"/>
      <c r="FF77" s="202"/>
      <c r="FG77" s="202"/>
      <c r="FH77" s="202"/>
      <c r="FI77" s="202"/>
      <c r="FJ77" s="201"/>
      <c r="FK77" s="201"/>
      <c r="FL77" s="202"/>
      <c r="FM77" s="202"/>
      <c r="FN77" s="202"/>
      <c r="FO77" s="202"/>
      <c r="FP77" s="202"/>
      <c r="FQ77" s="202"/>
      <c r="FR77" s="201"/>
      <c r="FS77" s="201"/>
      <c r="FT77" s="202"/>
      <c r="FU77" s="202"/>
      <c r="FV77" s="202"/>
      <c r="FW77" s="202"/>
      <c r="FX77" s="202"/>
      <c r="FY77" s="202"/>
      <c r="FZ77" s="201"/>
      <c r="GA77" s="201"/>
      <c r="GB77" s="202"/>
      <c r="GC77" s="202"/>
      <c r="GD77" s="202"/>
      <c r="GE77" s="202"/>
      <c r="GF77" s="202"/>
      <c r="GG77" s="202"/>
      <c r="GH77" s="201"/>
      <c r="GI77" s="201"/>
      <c r="GJ77" s="202"/>
      <c r="GK77" s="202"/>
      <c r="GL77" s="202"/>
      <c r="GM77" s="202"/>
      <c r="GN77" s="202"/>
      <c r="GO77" s="202"/>
      <c r="GP77" s="201"/>
      <c r="GQ77" s="201"/>
      <c r="GR77" s="202"/>
      <c r="GS77" s="202"/>
      <c r="GT77" s="202"/>
      <c r="GU77" s="202"/>
      <c r="GV77" s="202"/>
      <c r="GW77" s="202"/>
      <c r="GX77" s="201"/>
      <c r="GY77" s="201"/>
      <c r="GZ77" s="202"/>
      <c r="HA77" s="202"/>
      <c r="HB77" s="202"/>
      <c r="HC77" s="202"/>
      <c r="HD77" s="202"/>
      <c r="HE77" s="202"/>
      <c r="HF77" s="201"/>
      <c r="HG77" s="201"/>
      <c r="HH77" s="202"/>
      <c r="HI77" s="202"/>
      <c r="HJ77" s="202"/>
      <c r="HK77" s="202"/>
      <c r="HL77" s="202"/>
      <c r="HM77" s="202"/>
      <c r="HN77" s="201"/>
      <c r="HO77" s="201"/>
      <c r="HP77" s="202"/>
      <c r="HQ77" s="202"/>
      <c r="HR77" s="202"/>
      <c r="HS77" s="202"/>
      <c r="HT77" s="202"/>
      <c r="HU77" s="202"/>
      <c r="HV77" s="201"/>
      <c r="HW77" s="201"/>
      <c r="HX77" s="202"/>
      <c r="HY77" s="202"/>
      <c r="HZ77" s="202"/>
      <c r="IA77" s="202"/>
      <c r="IB77" s="202"/>
      <c r="IC77" s="202"/>
      <c r="ID77" s="201"/>
      <c r="IE77" s="201"/>
      <c r="IF77" s="202"/>
      <c r="IG77" s="202"/>
      <c r="IH77" s="202"/>
      <c r="II77" s="202"/>
      <c r="IJ77" s="202"/>
      <c r="IK77" s="202"/>
      <c r="IL77" s="201"/>
      <c r="IM77" s="201"/>
      <c r="IN77" s="202"/>
      <c r="IO77" s="202"/>
      <c r="IP77" s="202"/>
      <c r="IQ77" s="202"/>
      <c r="IR77" s="202"/>
      <c r="IS77" s="202"/>
    </row>
    <row r="78" spans="1:253" s="26" customFormat="1" ht="24" customHeight="1">
      <c r="A78" s="45">
        <v>4300521</v>
      </c>
      <c r="B78" s="45" t="s">
        <v>174</v>
      </c>
      <c r="C78" s="27" t="s">
        <v>176</v>
      </c>
      <c r="D78" s="148" t="s">
        <v>86</v>
      </c>
      <c r="E78" s="46">
        <v>890</v>
      </c>
      <c r="F78" s="32" t="s">
        <v>9</v>
      </c>
      <c r="G78" s="32" t="s">
        <v>9</v>
      </c>
      <c r="H78" s="32" t="s">
        <v>9</v>
      </c>
      <c r="I78" s="70"/>
      <c r="J78" s="70"/>
      <c r="K78" s="70"/>
      <c r="L78" s="70"/>
      <c r="M78" s="70"/>
      <c r="N78" s="69"/>
      <c r="O78" s="69"/>
      <c r="P78" s="70"/>
      <c r="Q78" s="70"/>
      <c r="R78" s="70"/>
      <c r="S78" s="70"/>
      <c r="T78" s="70"/>
      <c r="U78" s="70"/>
      <c r="V78" s="69"/>
      <c r="W78" s="69"/>
      <c r="X78" s="70"/>
      <c r="Y78" s="70"/>
      <c r="Z78" s="70"/>
      <c r="AA78" s="70"/>
      <c r="AB78" s="70"/>
      <c r="AC78" s="70"/>
      <c r="AD78" s="69"/>
      <c r="AE78" s="69"/>
      <c r="AF78" s="70"/>
      <c r="AG78" s="70"/>
      <c r="AH78" s="70"/>
      <c r="AI78" s="70"/>
      <c r="AJ78" s="70"/>
      <c r="AK78" s="70"/>
      <c r="AL78" s="69"/>
      <c r="AM78" s="69"/>
      <c r="AN78" s="70"/>
      <c r="AO78" s="70"/>
      <c r="AP78" s="70"/>
      <c r="AQ78" s="70"/>
      <c r="AR78" s="70"/>
      <c r="AS78" s="70"/>
      <c r="AT78" s="69"/>
      <c r="AU78" s="69"/>
      <c r="AV78" s="70"/>
      <c r="AW78" s="70"/>
      <c r="AX78" s="70"/>
      <c r="AY78" s="70"/>
      <c r="AZ78" s="70"/>
      <c r="BA78" s="70"/>
      <c r="BB78" s="69"/>
      <c r="BC78" s="69"/>
      <c r="BD78" s="70"/>
      <c r="BE78" s="70"/>
      <c r="BF78" s="70"/>
      <c r="BG78" s="70"/>
      <c r="BH78" s="70"/>
      <c r="BI78" s="70"/>
      <c r="BJ78" s="69"/>
      <c r="BK78" s="69"/>
      <c r="BL78" s="70"/>
      <c r="BM78" s="70"/>
      <c r="BN78" s="70"/>
      <c r="BO78" s="70"/>
      <c r="BP78" s="70"/>
      <c r="BQ78" s="70"/>
      <c r="BR78" s="69"/>
      <c r="BS78" s="69"/>
      <c r="BT78" s="70"/>
      <c r="BU78" s="70"/>
      <c r="BV78" s="70"/>
      <c r="BW78" s="70"/>
      <c r="BX78" s="70"/>
      <c r="BY78" s="70"/>
      <c r="BZ78" s="69"/>
      <c r="CA78" s="69"/>
      <c r="CB78" s="70"/>
      <c r="CC78" s="70"/>
      <c r="CD78" s="70"/>
      <c r="CE78" s="70"/>
      <c r="CF78" s="70"/>
      <c r="CG78" s="70"/>
      <c r="CH78" s="69"/>
      <c r="CI78" s="69"/>
      <c r="CJ78" s="70"/>
      <c r="CK78" s="70"/>
      <c r="CL78" s="70"/>
      <c r="CM78" s="70"/>
      <c r="CN78" s="70"/>
      <c r="CO78" s="70"/>
      <c r="CP78" s="69"/>
      <c r="CQ78" s="69"/>
      <c r="CR78" s="70"/>
      <c r="CS78" s="70"/>
      <c r="CT78" s="70"/>
      <c r="CU78" s="70"/>
      <c r="CV78" s="70"/>
      <c r="CW78" s="70"/>
      <c r="CX78" s="69"/>
      <c r="CY78" s="69"/>
      <c r="CZ78" s="70"/>
      <c r="DA78" s="70"/>
      <c r="DB78" s="70"/>
      <c r="DC78" s="70"/>
      <c r="DD78" s="70"/>
      <c r="DE78" s="70"/>
      <c r="DF78" s="69"/>
      <c r="DG78" s="69"/>
      <c r="DH78" s="70"/>
      <c r="DI78" s="70"/>
      <c r="DJ78" s="70"/>
      <c r="DK78" s="70"/>
      <c r="DL78" s="70"/>
      <c r="DM78" s="70"/>
      <c r="DN78" s="69"/>
      <c r="DO78" s="69"/>
      <c r="DP78" s="70"/>
      <c r="DQ78" s="70"/>
      <c r="DR78" s="70"/>
      <c r="DS78" s="70"/>
      <c r="DT78" s="70"/>
      <c r="DU78" s="70"/>
      <c r="DV78" s="69"/>
      <c r="DW78" s="69"/>
      <c r="DX78" s="70"/>
      <c r="DY78" s="70"/>
      <c r="DZ78" s="70"/>
      <c r="EA78" s="70"/>
      <c r="EB78" s="70"/>
      <c r="EC78" s="70"/>
      <c r="ED78" s="69"/>
      <c r="EE78" s="69"/>
      <c r="EF78" s="70"/>
      <c r="EG78" s="70"/>
      <c r="EH78" s="70"/>
      <c r="EI78" s="70"/>
      <c r="EJ78" s="70"/>
      <c r="EK78" s="70"/>
      <c r="EL78" s="69"/>
      <c r="EM78" s="69"/>
      <c r="EN78" s="70"/>
      <c r="EO78" s="70"/>
      <c r="EP78" s="70"/>
      <c r="EQ78" s="70"/>
      <c r="ER78" s="70"/>
      <c r="ES78" s="70"/>
      <c r="ET78" s="69"/>
      <c r="EU78" s="69"/>
      <c r="EV78" s="70"/>
      <c r="EW78" s="70"/>
      <c r="EX78" s="70"/>
      <c r="EY78" s="70"/>
      <c r="EZ78" s="70"/>
      <c r="FA78" s="70"/>
      <c r="FB78" s="69"/>
      <c r="FC78" s="69"/>
      <c r="FD78" s="70"/>
      <c r="FE78" s="70"/>
      <c r="FF78" s="70"/>
      <c r="FG78" s="70"/>
      <c r="FH78" s="70"/>
      <c r="FI78" s="70"/>
      <c r="FJ78" s="69"/>
      <c r="FK78" s="69"/>
      <c r="FL78" s="70"/>
      <c r="FM78" s="70"/>
      <c r="FN78" s="70"/>
      <c r="FO78" s="70"/>
      <c r="FP78" s="70"/>
      <c r="FQ78" s="70"/>
      <c r="FR78" s="69"/>
      <c r="FS78" s="69"/>
      <c r="FT78" s="70"/>
      <c r="FU78" s="70"/>
      <c r="FV78" s="70"/>
      <c r="FW78" s="70"/>
      <c r="FX78" s="70"/>
      <c r="FY78" s="70"/>
      <c r="FZ78" s="69"/>
      <c r="GA78" s="69"/>
      <c r="GB78" s="70"/>
      <c r="GC78" s="70"/>
      <c r="GD78" s="70"/>
      <c r="GE78" s="70"/>
      <c r="GF78" s="70"/>
      <c r="GG78" s="70"/>
      <c r="GH78" s="69"/>
      <c r="GI78" s="69"/>
      <c r="GJ78" s="70"/>
      <c r="GK78" s="70"/>
      <c r="GL78" s="70"/>
      <c r="GM78" s="70"/>
      <c r="GN78" s="70"/>
      <c r="GO78" s="70"/>
      <c r="GP78" s="69"/>
      <c r="GQ78" s="69"/>
      <c r="GR78" s="70"/>
      <c r="GS78" s="70"/>
      <c r="GT78" s="70"/>
      <c r="GU78" s="70"/>
      <c r="GV78" s="70"/>
      <c r="GW78" s="70"/>
      <c r="GX78" s="69"/>
      <c r="GY78" s="69"/>
      <c r="GZ78" s="70"/>
      <c r="HA78" s="70"/>
      <c r="HB78" s="70"/>
      <c r="HC78" s="70"/>
      <c r="HD78" s="70"/>
      <c r="HE78" s="70"/>
      <c r="HF78" s="69"/>
      <c r="HG78" s="69"/>
      <c r="HH78" s="70"/>
      <c r="HI78" s="70"/>
      <c r="HJ78" s="70"/>
      <c r="HK78" s="70"/>
      <c r="HL78" s="70"/>
      <c r="HM78" s="70"/>
      <c r="HN78" s="69"/>
      <c r="HO78" s="69"/>
      <c r="HP78" s="70"/>
      <c r="HQ78" s="70"/>
      <c r="HR78" s="70"/>
      <c r="HS78" s="70"/>
      <c r="HT78" s="70"/>
      <c r="HU78" s="70"/>
      <c r="HV78" s="69"/>
      <c r="HW78" s="69"/>
      <c r="HX78" s="70"/>
      <c r="HY78" s="70"/>
      <c r="HZ78" s="70"/>
      <c r="IA78" s="70"/>
      <c r="IB78" s="70"/>
      <c r="IC78" s="70"/>
      <c r="ID78" s="69"/>
      <c r="IE78" s="69"/>
      <c r="IF78" s="70"/>
      <c r="IG78" s="70"/>
      <c r="IH78" s="70"/>
      <c r="II78" s="70"/>
      <c r="IJ78" s="70"/>
      <c r="IK78" s="70"/>
      <c r="IL78" s="69"/>
      <c r="IM78" s="69"/>
      <c r="IN78" s="70"/>
      <c r="IO78" s="70"/>
      <c r="IP78" s="70"/>
      <c r="IQ78" s="70"/>
      <c r="IR78" s="70"/>
      <c r="IS78" s="70"/>
    </row>
    <row r="79" spans="1:253" s="26" customFormat="1" ht="23.4" customHeight="1">
      <c r="A79" s="45">
        <v>4300029</v>
      </c>
      <c r="B79" s="45" t="s">
        <v>32</v>
      </c>
      <c r="C79" s="25" t="s">
        <v>90</v>
      </c>
      <c r="D79" s="148" t="s">
        <v>91</v>
      </c>
      <c r="E79" s="46">
        <v>299</v>
      </c>
      <c r="F79" s="32" t="s">
        <v>9</v>
      </c>
      <c r="G79" s="32" t="s">
        <v>9</v>
      </c>
      <c r="H79" s="32" t="s">
        <v>9</v>
      </c>
    </row>
    <row r="80" spans="1:253" s="26" customFormat="1" ht="23.4" customHeight="1">
      <c r="A80" s="45">
        <v>4300279</v>
      </c>
      <c r="B80" s="45" t="s">
        <v>106</v>
      </c>
      <c r="C80" s="25" t="s">
        <v>92</v>
      </c>
      <c r="D80" s="148" t="s">
        <v>91</v>
      </c>
      <c r="E80" s="46">
        <v>299</v>
      </c>
      <c r="F80" s="32" t="s">
        <v>9</v>
      </c>
      <c r="G80" s="32" t="s">
        <v>9</v>
      </c>
      <c r="H80" s="32" t="s">
        <v>9</v>
      </c>
    </row>
    <row r="81" spans="1:253" s="26" customFormat="1" ht="23.4" customHeight="1">
      <c r="A81" s="45">
        <v>4300522</v>
      </c>
      <c r="B81" s="45" t="s">
        <v>177</v>
      </c>
      <c r="C81" s="25" t="s">
        <v>178</v>
      </c>
      <c r="D81" s="148" t="s">
        <v>91</v>
      </c>
      <c r="E81" s="46">
        <v>299</v>
      </c>
      <c r="F81" s="32" t="s">
        <v>9</v>
      </c>
      <c r="G81" s="32" t="s">
        <v>9</v>
      </c>
      <c r="H81" s="32" t="s">
        <v>9</v>
      </c>
    </row>
    <row r="82" spans="1:253" s="31" customFormat="1" ht="24" customHeight="1">
      <c r="A82" s="147" t="s">
        <v>35</v>
      </c>
      <c r="B82" s="145"/>
      <c r="C82" s="145"/>
      <c r="D82" s="149" t="s">
        <v>85</v>
      </c>
      <c r="E82" s="145"/>
      <c r="F82" s="145"/>
      <c r="G82" s="145"/>
      <c r="H82" s="146"/>
      <c r="I82" s="150"/>
      <c r="J82" s="150"/>
      <c r="K82" s="150"/>
      <c r="L82" s="150"/>
      <c r="M82" s="150"/>
      <c r="N82" s="259"/>
      <c r="O82" s="259"/>
      <c r="P82" s="260"/>
      <c r="Q82" s="260"/>
      <c r="R82" s="260"/>
      <c r="S82" s="260"/>
      <c r="T82" s="260"/>
      <c r="U82" s="260"/>
      <c r="V82" s="259"/>
      <c r="W82" s="259"/>
      <c r="X82" s="260"/>
      <c r="Y82" s="260"/>
      <c r="Z82" s="260"/>
      <c r="AA82" s="260"/>
      <c r="AB82" s="260"/>
      <c r="AC82" s="260"/>
      <c r="AD82" s="259"/>
      <c r="AE82" s="259"/>
      <c r="AF82" s="260"/>
      <c r="AG82" s="260"/>
      <c r="AH82" s="260"/>
      <c r="AI82" s="260"/>
      <c r="AJ82" s="260"/>
      <c r="AK82" s="260"/>
      <c r="AL82" s="259"/>
      <c r="AM82" s="259"/>
      <c r="AN82" s="260"/>
      <c r="AO82" s="260"/>
      <c r="AP82" s="260"/>
      <c r="AQ82" s="260"/>
      <c r="AR82" s="260"/>
      <c r="AS82" s="260"/>
      <c r="AT82" s="259"/>
      <c r="AU82" s="259"/>
      <c r="AV82" s="260"/>
      <c r="AW82" s="260"/>
      <c r="AX82" s="260"/>
      <c r="AY82" s="260"/>
      <c r="AZ82" s="260"/>
      <c r="BA82" s="260"/>
      <c r="BB82" s="259"/>
      <c r="BC82" s="259"/>
      <c r="BD82" s="260"/>
      <c r="BE82" s="260"/>
      <c r="BF82" s="260"/>
      <c r="BG82" s="260"/>
      <c r="BH82" s="260"/>
      <c r="BI82" s="260"/>
      <c r="BJ82" s="259"/>
      <c r="BK82" s="259"/>
      <c r="BL82" s="260"/>
      <c r="BM82" s="260"/>
      <c r="BN82" s="260"/>
      <c r="BO82" s="260"/>
      <c r="BP82" s="260"/>
      <c r="BQ82" s="260"/>
      <c r="BR82" s="259"/>
      <c r="BS82" s="259"/>
      <c r="BT82" s="260"/>
      <c r="BU82" s="260"/>
      <c r="BV82" s="260"/>
      <c r="BW82" s="260"/>
      <c r="BX82" s="260"/>
      <c r="BY82" s="260"/>
      <c r="BZ82" s="259"/>
      <c r="CA82" s="259"/>
      <c r="CB82" s="260"/>
      <c r="CC82" s="260"/>
      <c r="CD82" s="260"/>
      <c r="CE82" s="260"/>
      <c r="CF82" s="260"/>
      <c r="CG82" s="260"/>
      <c r="CH82" s="259"/>
      <c r="CI82" s="259"/>
      <c r="CJ82" s="260"/>
      <c r="CK82" s="260"/>
      <c r="CL82" s="260"/>
      <c r="CM82" s="260"/>
      <c r="CN82" s="260"/>
      <c r="CO82" s="260"/>
      <c r="CP82" s="259"/>
      <c r="CQ82" s="259"/>
      <c r="CR82" s="260"/>
      <c r="CS82" s="260"/>
      <c r="CT82" s="260"/>
      <c r="CU82" s="260"/>
      <c r="CV82" s="260"/>
      <c r="CW82" s="260"/>
      <c r="CX82" s="259"/>
      <c r="CY82" s="259"/>
      <c r="CZ82" s="260"/>
      <c r="DA82" s="260"/>
      <c r="DB82" s="260"/>
      <c r="DC82" s="260"/>
      <c r="DD82" s="260"/>
      <c r="DE82" s="260"/>
      <c r="DF82" s="259"/>
      <c r="DG82" s="259"/>
      <c r="DH82" s="260"/>
      <c r="DI82" s="260"/>
      <c r="DJ82" s="260"/>
      <c r="DK82" s="260"/>
      <c r="DL82" s="260"/>
      <c r="DM82" s="260"/>
      <c r="DN82" s="259"/>
      <c r="DO82" s="259"/>
      <c r="DP82" s="260"/>
      <c r="DQ82" s="260"/>
      <c r="DR82" s="260"/>
      <c r="DS82" s="260"/>
      <c r="DT82" s="260"/>
      <c r="DU82" s="260"/>
      <c r="DV82" s="259"/>
      <c r="DW82" s="259"/>
      <c r="DX82" s="260"/>
      <c r="DY82" s="260"/>
      <c r="DZ82" s="260"/>
      <c r="EA82" s="260"/>
      <c r="EB82" s="260"/>
      <c r="EC82" s="260"/>
      <c r="ED82" s="259"/>
      <c r="EE82" s="259"/>
      <c r="EF82" s="260"/>
      <c r="EG82" s="260"/>
      <c r="EH82" s="260"/>
      <c r="EI82" s="260"/>
      <c r="EJ82" s="260"/>
      <c r="EK82" s="260"/>
      <c r="EL82" s="259"/>
      <c r="EM82" s="259"/>
      <c r="EN82" s="260"/>
      <c r="EO82" s="260"/>
      <c r="EP82" s="260"/>
      <c r="EQ82" s="260"/>
      <c r="ER82" s="260"/>
      <c r="ES82" s="260"/>
      <c r="ET82" s="259"/>
      <c r="EU82" s="259"/>
      <c r="EV82" s="260"/>
      <c r="EW82" s="260"/>
      <c r="EX82" s="260"/>
      <c r="EY82" s="260"/>
      <c r="EZ82" s="260"/>
      <c r="FA82" s="260"/>
      <c r="FB82" s="259"/>
      <c r="FC82" s="259"/>
      <c r="FD82" s="260"/>
      <c r="FE82" s="260"/>
      <c r="FF82" s="260"/>
      <c r="FG82" s="260"/>
      <c r="FH82" s="260"/>
      <c r="FI82" s="260"/>
      <c r="FJ82" s="259"/>
      <c r="FK82" s="259"/>
      <c r="FL82" s="260"/>
      <c r="FM82" s="260"/>
      <c r="FN82" s="260"/>
      <c r="FO82" s="260"/>
      <c r="FP82" s="260"/>
      <c r="FQ82" s="260"/>
      <c r="FR82" s="259"/>
      <c r="FS82" s="259"/>
      <c r="FT82" s="260"/>
      <c r="FU82" s="260"/>
      <c r="FV82" s="260"/>
      <c r="FW82" s="260"/>
      <c r="FX82" s="260"/>
      <c r="FY82" s="260"/>
      <c r="FZ82" s="259"/>
      <c r="GA82" s="259"/>
      <c r="GB82" s="260"/>
      <c r="GC82" s="260"/>
      <c r="GD82" s="260"/>
      <c r="GE82" s="260"/>
      <c r="GF82" s="260"/>
      <c r="GG82" s="260"/>
      <c r="GH82" s="259"/>
      <c r="GI82" s="259"/>
      <c r="GJ82" s="260"/>
      <c r="GK82" s="260"/>
      <c r="GL82" s="260"/>
      <c r="GM82" s="260"/>
      <c r="GN82" s="260"/>
      <c r="GO82" s="260"/>
      <c r="GP82" s="259"/>
      <c r="GQ82" s="259"/>
      <c r="GR82" s="260"/>
      <c r="GS82" s="260"/>
      <c r="GT82" s="260"/>
      <c r="GU82" s="260"/>
      <c r="GV82" s="260"/>
      <c r="GW82" s="260"/>
      <c r="GX82" s="259"/>
      <c r="GY82" s="259"/>
      <c r="GZ82" s="260"/>
      <c r="HA82" s="260"/>
      <c r="HB82" s="260"/>
      <c r="HC82" s="260"/>
      <c r="HD82" s="260"/>
      <c r="HE82" s="260"/>
      <c r="HF82" s="259"/>
      <c r="HG82" s="259"/>
      <c r="HH82" s="260"/>
      <c r="HI82" s="260"/>
      <c r="HJ82" s="260"/>
      <c r="HK82" s="260"/>
      <c r="HL82" s="260"/>
      <c r="HM82" s="260"/>
      <c r="HN82" s="259"/>
      <c r="HO82" s="259"/>
      <c r="HP82" s="260"/>
      <c r="HQ82" s="260"/>
      <c r="HR82" s="260"/>
      <c r="HS82" s="260"/>
      <c r="HT82" s="260"/>
      <c r="HU82" s="260"/>
      <c r="HV82" s="259"/>
      <c r="HW82" s="259"/>
      <c r="HX82" s="260"/>
      <c r="HY82" s="260"/>
      <c r="HZ82" s="260"/>
      <c r="IA82" s="260"/>
      <c r="IB82" s="260"/>
      <c r="IC82" s="260"/>
      <c r="ID82" s="259"/>
      <c r="IE82" s="259"/>
      <c r="IF82" s="260"/>
      <c r="IG82" s="260"/>
      <c r="IH82" s="260"/>
      <c r="II82" s="260"/>
      <c r="IJ82" s="260"/>
      <c r="IK82" s="260"/>
      <c r="IL82" s="259"/>
      <c r="IM82" s="259"/>
      <c r="IN82" s="259"/>
      <c r="IO82" s="259"/>
      <c r="IP82" s="259"/>
      <c r="IQ82" s="259"/>
      <c r="IR82" s="259"/>
      <c r="IS82" s="259"/>
    </row>
    <row r="83" spans="1:253" s="35" customFormat="1" ht="23.4" customHeight="1">
      <c r="A83" s="43">
        <v>4300323</v>
      </c>
      <c r="B83" s="34" t="s">
        <v>94</v>
      </c>
      <c r="C83" s="25" t="s">
        <v>90</v>
      </c>
      <c r="D83" s="148" t="s">
        <v>91</v>
      </c>
      <c r="E83" s="46">
        <v>299</v>
      </c>
      <c r="F83" s="32" t="s">
        <v>9</v>
      </c>
      <c r="G83" s="32" t="s">
        <v>9</v>
      </c>
      <c r="H83" s="32" t="s">
        <v>9</v>
      </c>
    </row>
    <row r="84" spans="1:253" s="35" customFormat="1" ht="23.4" customHeight="1">
      <c r="A84" s="43">
        <v>4300325</v>
      </c>
      <c r="B84" s="34" t="s">
        <v>105</v>
      </c>
      <c r="C84" s="25" t="s">
        <v>92</v>
      </c>
      <c r="D84" s="148" t="s">
        <v>91</v>
      </c>
      <c r="E84" s="46">
        <v>299</v>
      </c>
      <c r="F84" s="32" t="s">
        <v>9</v>
      </c>
      <c r="G84" s="32" t="s">
        <v>9</v>
      </c>
      <c r="H84" s="32" t="s">
        <v>9</v>
      </c>
    </row>
    <row r="85" spans="1:253" s="26" customFormat="1" ht="23.4" customHeight="1">
      <c r="A85" s="45">
        <v>4300523</v>
      </c>
      <c r="B85" s="45" t="s">
        <v>190</v>
      </c>
      <c r="C85" s="25" t="s">
        <v>178</v>
      </c>
      <c r="D85" s="148" t="s">
        <v>91</v>
      </c>
      <c r="E85" s="46">
        <v>349</v>
      </c>
      <c r="F85" s="32" t="s">
        <v>9</v>
      </c>
      <c r="G85" s="32" t="s">
        <v>9</v>
      </c>
      <c r="H85" s="32" t="s">
        <v>9</v>
      </c>
    </row>
    <row r="86" spans="1:253" s="35" customFormat="1" ht="23.4" customHeight="1">
      <c r="A86" s="45">
        <v>4300428</v>
      </c>
      <c r="B86" s="45" t="s">
        <v>179</v>
      </c>
      <c r="C86" s="25" t="s">
        <v>107</v>
      </c>
      <c r="D86" s="148" t="s">
        <v>91</v>
      </c>
      <c r="E86" s="46">
        <v>399</v>
      </c>
      <c r="F86" s="32" t="s">
        <v>9</v>
      </c>
      <c r="G86" s="32" t="s">
        <v>9</v>
      </c>
      <c r="H86" s="32" t="s">
        <v>9</v>
      </c>
    </row>
    <row r="87" spans="1:253" s="35" customFormat="1" ht="23.4" customHeight="1">
      <c r="A87" s="45">
        <v>4300031</v>
      </c>
      <c r="B87" s="45" t="s">
        <v>180</v>
      </c>
      <c r="C87" s="25" t="s">
        <v>107</v>
      </c>
      <c r="D87" s="148" t="s">
        <v>93</v>
      </c>
      <c r="E87" s="46">
        <v>349</v>
      </c>
      <c r="F87" s="32" t="s">
        <v>9</v>
      </c>
      <c r="G87" s="32" t="s">
        <v>9</v>
      </c>
      <c r="H87" s="32" t="s">
        <v>9</v>
      </c>
    </row>
    <row r="88" spans="1:253" s="35" customFormat="1" ht="23.4" customHeight="1">
      <c r="A88" s="45">
        <v>4300076</v>
      </c>
      <c r="B88" s="45" t="s">
        <v>181</v>
      </c>
      <c r="C88" s="25" t="s">
        <v>185</v>
      </c>
      <c r="D88" s="148" t="s">
        <v>86</v>
      </c>
      <c r="E88" s="46">
        <v>399</v>
      </c>
      <c r="F88" s="32" t="s">
        <v>9</v>
      </c>
      <c r="G88" s="32" t="s">
        <v>9</v>
      </c>
      <c r="H88" s="32" t="s">
        <v>9</v>
      </c>
    </row>
    <row r="89" spans="1:253" s="35" customFormat="1" ht="23.4" customHeight="1">
      <c r="A89" s="45">
        <v>4300524</v>
      </c>
      <c r="B89" s="45" t="s">
        <v>182</v>
      </c>
      <c r="C89" s="25" t="s">
        <v>42</v>
      </c>
      <c r="D89" s="148" t="s">
        <v>86</v>
      </c>
      <c r="E89" s="46">
        <v>399</v>
      </c>
      <c r="F89" s="32" t="s">
        <v>9</v>
      </c>
      <c r="G89" s="32" t="s">
        <v>9</v>
      </c>
      <c r="H89" s="32" t="s">
        <v>9</v>
      </c>
    </row>
    <row r="90" spans="1:253" s="35" customFormat="1" ht="23.4" customHeight="1">
      <c r="A90" s="45">
        <v>4300525</v>
      </c>
      <c r="B90" s="45" t="s">
        <v>183</v>
      </c>
      <c r="C90" s="25" t="s">
        <v>184</v>
      </c>
      <c r="D90" s="148" t="s">
        <v>86</v>
      </c>
      <c r="E90" s="46">
        <v>249</v>
      </c>
      <c r="F90" s="32" t="s">
        <v>9</v>
      </c>
      <c r="G90" s="32" t="s">
        <v>9</v>
      </c>
      <c r="H90" s="32" t="s">
        <v>9</v>
      </c>
    </row>
    <row r="91" spans="1:253" s="35" customFormat="1" ht="17.399999999999999" customHeight="1">
      <c r="A91" s="36"/>
      <c r="B91" s="30"/>
      <c r="C91" s="37"/>
      <c r="D91" s="38"/>
      <c r="E91" s="39"/>
      <c r="F91" s="261" t="s">
        <v>186</v>
      </c>
      <c r="G91" s="261"/>
      <c r="H91" s="261"/>
    </row>
    <row r="92" spans="1:253" s="35" customFormat="1" ht="6" customHeight="1">
      <c r="A92" s="141"/>
      <c r="B92" s="30"/>
      <c r="C92" s="37"/>
      <c r="D92" s="38"/>
      <c r="E92" s="39"/>
      <c r="F92" s="142"/>
      <c r="G92" s="142"/>
      <c r="H92" s="142"/>
    </row>
    <row r="93" spans="1:253" s="31" customFormat="1" ht="21.6" customHeight="1">
      <c r="A93" s="147" t="s">
        <v>24</v>
      </c>
      <c r="B93" s="145"/>
      <c r="C93" s="145"/>
      <c r="D93" s="149"/>
      <c r="E93" s="145"/>
      <c r="F93" s="145"/>
      <c r="G93" s="145"/>
      <c r="H93" s="146"/>
      <c r="I93" s="139"/>
      <c r="J93" s="139"/>
      <c r="K93" s="139"/>
      <c r="L93" s="139"/>
      <c r="M93" s="139"/>
      <c r="N93" s="259"/>
      <c r="O93" s="259"/>
      <c r="P93" s="260"/>
      <c r="Q93" s="260"/>
      <c r="R93" s="260"/>
      <c r="S93" s="260"/>
      <c r="T93" s="260"/>
      <c r="U93" s="260"/>
      <c r="V93" s="259"/>
      <c r="W93" s="259"/>
      <c r="X93" s="260"/>
      <c r="Y93" s="260"/>
      <c r="Z93" s="260"/>
      <c r="AA93" s="260"/>
      <c r="AB93" s="260"/>
      <c r="AC93" s="260"/>
      <c r="AD93" s="259"/>
      <c r="AE93" s="259"/>
      <c r="AF93" s="260"/>
      <c r="AG93" s="260"/>
      <c r="AH93" s="260"/>
      <c r="AI93" s="260"/>
      <c r="AJ93" s="260"/>
      <c r="AK93" s="260"/>
      <c r="AL93" s="259"/>
      <c r="AM93" s="259"/>
      <c r="AN93" s="260"/>
      <c r="AO93" s="260"/>
      <c r="AP93" s="260"/>
      <c r="AQ93" s="260"/>
      <c r="AR93" s="260"/>
      <c r="AS93" s="260"/>
      <c r="AT93" s="259"/>
      <c r="AU93" s="259"/>
      <c r="AV93" s="260"/>
      <c r="AW93" s="260"/>
      <c r="AX93" s="260"/>
      <c r="AY93" s="260"/>
      <c r="AZ93" s="260"/>
      <c r="BA93" s="260"/>
      <c r="BB93" s="259"/>
      <c r="BC93" s="259"/>
      <c r="BD93" s="260"/>
      <c r="BE93" s="260"/>
      <c r="BF93" s="260"/>
      <c r="BG93" s="260"/>
      <c r="BH93" s="260"/>
      <c r="BI93" s="260"/>
      <c r="BJ93" s="259"/>
      <c r="BK93" s="259"/>
      <c r="BL93" s="260"/>
      <c r="BM93" s="260"/>
      <c r="BN93" s="260"/>
      <c r="BO93" s="260"/>
      <c r="BP93" s="260"/>
      <c r="BQ93" s="260"/>
      <c r="BR93" s="259"/>
      <c r="BS93" s="259"/>
      <c r="BT93" s="260"/>
      <c r="BU93" s="260"/>
      <c r="BV93" s="260"/>
      <c r="BW93" s="260"/>
      <c r="BX93" s="260"/>
      <c r="BY93" s="260"/>
      <c r="BZ93" s="259"/>
      <c r="CA93" s="259"/>
      <c r="CB93" s="260"/>
      <c r="CC93" s="260"/>
      <c r="CD93" s="260"/>
      <c r="CE93" s="260"/>
      <c r="CF93" s="260"/>
      <c r="CG93" s="260"/>
      <c r="CH93" s="259"/>
      <c r="CI93" s="259"/>
      <c r="CJ93" s="260"/>
      <c r="CK93" s="260"/>
      <c r="CL93" s="260"/>
      <c r="CM93" s="260"/>
      <c r="CN93" s="260"/>
      <c r="CO93" s="260"/>
      <c r="CP93" s="259"/>
      <c r="CQ93" s="259"/>
      <c r="CR93" s="260"/>
      <c r="CS93" s="260"/>
      <c r="CT93" s="260"/>
      <c r="CU93" s="260"/>
      <c r="CV93" s="260"/>
      <c r="CW93" s="260"/>
      <c r="CX93" s="259"/>
      <c r="CY93" s="259"/>
      <c r="CZ93" s="260"/>
      <c r="DA93" s="260"/>
      <c r="DB93" s="260"/>
      <c r="DC93" s="260"/>
      <c r="DD93" s="260"/>
      <c r="DE93" s="260"/>
      <c r="DF93" s="259"/>
      <c r="DG93" s="259"/>
      <c r="DH93" s="260"/>
      <c r="DI93" s="260"/>
      <c r="DJ93" s="260"/>
      <c r="DK93" s="260"/>
      <c r="DL93" s="260"/>
      <c r="DM93" s="260"/>
      <c r="DN93" s="259"/>
      <c r="DO93" s="259"/>
      <c r="DP93" s="260"/>
      <c r="DQ93" s="260"/>
      <c r="DR93" s="260"/>
      <c r="DS93" s="260"/>
      <c r="DT93" s="260"/>
      <c r="DU93" s="260"/>
      <c r="DV93" s="259"/>
      <c r="DW93" s="259"/>
      <c r="DX93" s="260"/>
      <c r="DY93" s="260"/>
      <c r="DZ93" s="260"/>
      <c r="EA93" s="260"/>
      <c r="EB93" s="260"/>
      <c r="EC93" s="260"/>
      <c r="ED93" s="259"/>
      <c r="EE93" s="259"/>
      <c r="EF93" s="260"/>
      <c r="EG93" s="260"/>
      <c r="EH93" s="260"/>
      <c r="EI93" s="260"/>
      <c r="EJ93" s="260"/>
      <c r="EK93" s="260"/>
      <c r="EL93" s="259"/>
      <c r="EM93" s="259"/>
      <c r="EN93" s="260"/>
      <c r="EO93" s="260"/>
      <c r="EP93" s="260"/>
      <c r="EQ93" s="260"/>
      <c r="ER93" s="260"/>
      <c r="ES93" s="260"/>
      <c r="ET93" s="259"/>
      <c r="EU93" s="259"/>
      <c r="EV93" s="260"/>
      <c r="EW93" s="260"/>
      <c r="EX93" s="260"/>
      <c r="EY93" s="260"/>
      <c r="EZ93" s="260"/>
      <c r="FA93" s="260"/>
      <c r="FB93" s="259"/>
      <c r="FC93" s="259"/>
      <c r="FD93" s="260"/>
      <c r="FE93" s="260"/>
      <c r="FF93" s="260"/>
      <c r="FG93" s="260"/>
      <c r="FH93" s="260"/>
      <c r="FI93" s="260"/>
      <c r="FJ93" s="259"/>
      <c r="FK93" s="259"/>
      <c r="FL93" s="260"/>
      <c r="FM93" s="260"/>
      <c r="FN93" s="260"/>
      <c r="FO93" s="260"/>
      <c r="FP93" s="260"/>
      <c r="FQ93" s="260"/>
      <c r="FR93" s="259"/>
      <c r="FS93" s="259"/>
      <c r="FT93" s="260"/>
      <c r="FU93" s="260"/>
      <c r="FV93" s="260"/>
      <c r="FW93" s="260"/>
      <c r="FX93" s="260"/>
      <c r="FY93" s="260"/>
      <c r="FZ93" s="259"/>
      <c r="GA93" s="259"/>
      <c r="GB93" s="260"/>
      <c r="GC93" s="260"/>
      <c r="GD93" s="260"/>
      <c r="GE93" s="260"/>
      <c r="GF93" s="260"/>
      <c r="GG93" s="260"/>
      <c r="GH93" s="259"/>
      <c r="GI93" s="259"/>
      <c r="GJ93" s="260"/>
      <c r="GK93" s="260"/>
      <c r="GL93" s="260"/>
      <c r="GM93" s="260"/>
      <c r="GN93" s="260"/>
      <c r="GO93" s="260"/>
      <c r="GP93" s="259"/>
      <c r="GQ93" s="259"/>
      <c r="GR93" s="260"/>
      <c r="GS93" s="260"/>
      <c r="GT93" s="260"/>
      <c r="GU93" s="260"/>
      <c r="GV93" s="260"/>
      <c r="GW93" s="260"/>
      <c r="GX93" s="259"/>
      <c r="GY93" s="259"/>
      <c r="GZ93" s="260"/>
      <c r="HA93" s="260"/>
      <c r="HB93" s="260"/>
      <c r="HC93" s="260"/>
      <c r="HD93" s="260"/>
      <c r="HE93" s="260"/>
      <c r="HF93" s="259"/>
      <c r="HG93" s="259"/>
      <c r="HH93" s="260"/>
      <c r="HI93" s="260"/>
      <c r="HJ93" s="260"/>
      <c r="HK93" s="260"/>
      <c r="HL93" s="260"/>
      <c r="HM93" s="260"/>
      <c r="HN93" s="259"/>
      <c r="HO93" s="259"/>
      <c r="HP93" s="260"/>
      <c r="HQ93" s="260"/>
      <c r="HR93" s="260"/>
      <c r="HS93" s="260"/>
      <c r="HT93" s="260"/>
      <c r="HU93" s="260"/>
      <c r="HV93" s="259"/>
      <c r="HW93" s="259"/>
      <c r="HX93" s="260"/>
      <c r="HY93" s="260"/>
      <c r="HZ93" s="260"/>
      <c r="IA93" s="260"/>
      <c r="IB93" s="260"/>
      <c r="IC93" s="260"/>
      <c r="ID93" s="259"/>
      <c r="IE93" s="259"/>
      <c r="IF93" s="260"/>
      <c r="IG93" s="260"/>
      <c r="IH93" s="260"/>
      <c r="II93" s="260"/>
      <c r="IJ93" s="260"/>
      <c r="IK93" s="260"/>
      <c r="IL93" s="259"/>
      <c r="IM93" s="259"/>
      <c r="IN93" s="259"/>
      <c r="IO93" s="259"/>
      <c r="IP93" s="259"/>
      <c r="IQ93" s="259"/>
      <c r="IR93" s="259"/>
      <c r="IS93" s="259"/>
    </row>
    <row r="94" spans="1:253" s="40" customFormat="1" ht="21.6" customHeight="1">
      <c r="A94" s="245" t="s">
        <v>189</v>
      </c>
      <c r="B94" s="245"/>
      <c r="C94" s="245"/>
      <c r="D94" s="245"/>
      <c r="E94" s="245"/>
      <c r="F94" s="245"/>
      <c r="G94" s="245"/>
      <c r="H94" s="245"/>
    </row>
    <row r="95" spans="1:253" s="40" customFormat="1" ht="34.950000000000003" customHeight="1">
      <c r="A95" s="246" t="s">
        <v>108</v>
      </c>
      <c r="B95" s="246"/>
      <c r="C95" s="246"/>
      <c r="D95" s="246"/>
      <c r="E95" s="246"/>
      <c r="F95" s="246"/>
      <c r="G95" s="246"/>
      <c r="H95" s="246"/>
    </row>
    <row r="96" spans="1:253" s="40" customFormat="1" ht="21.6" customHeight="1">
      <c r="A96" s="262" t="s">
        <v>110</v>
      </c>
      <c r="B96" s="262"/>
      <c r="C96" s="262"/>
      <c r="D96" s="262"/>
      <c r="E96" s="262"/>
      <c r="F96" s="262"/>
      <c r="G96" s="262"/>
      <c r="H96" s="262"/>
    </row>
    <row r="97" spans="1:8" s="40" customFormat="1" ht="21.6" customHeight="1">
      <c r="A97" s="245" t="s">
        <v>95</v>
      </c>
      <c r="B97" s="245"/>
      <c r="C97" s="245"/>
      <c r="D97" s="245"/>
      <c r="E97" s="245"/>
      <c r="F97" s="245"/>
      <c r="G97" s="245"/>
      <c r="H97" s="245"/>
    </row>
    <row r="98" spans="1:8" s="40" customFormat="1" ht="21.6" customHeight="1">
      <c r="A98" s="245" t="s">
        <v>96</v>
      </c>
      <c r="B98" s="245"/>
      <c r="C98" s="245"/>
      <c r="D98" s="245"/>
      <c r="E98" s="245"/>
      <c r="F98" s="245"/>
      <c r="G98" s="245"/>
      <c r="H98" s="245"/>
    </row>
    <row r="99" spans="1:8" s="40" customFormat="1" ht="21.6" customHeight="1">
      <c r="A99" s="245" t="s">
        <v>97</v>
      </c>
      <c r="B99" s="245"/>
      <c r="C99" s="245"/>
      <c r="D99" s="245"/>
      <c r="E99" s="245"/>
      <c r="F99" s="245"/>
      <c r="G99" s="245"/>
      <c r="H99" s="245"/>
    </row>
    <row r="100" spans="1:8" s="40" customFormat="1" ht="21.6" customHeight="1">
      <c r="A100" s="245" t="s">
        <v>98</v>
      </c>
      <c r="B100" s="245"/>
      <c r="C100" s="245"/>
      <c r="D100" s="245"/>
      <c r="E100" s="245"/>
      <c r="F100" s="245"/>
      <c r="G100" s="245"/>
      <c r="H100" s="245"/>
    </row>
    <row r="101" spans="1:8" s="40" customFormat="1" ht="21.6" customHeight="1">
      <c r="A101" s="245" t="s">
        <v>99</v>
      </c>
      <c r="B101" s="245"/>
      <c r="C101" s="245"/>
      <c r="D101" s="245"/>
      <c r="E101" s="245"/>
      <c r="F101" s="245"/>
      <c r="G101" s="245"/>
      <c r="H101" s="245"/>
    </row>
    <row r="102" spans="1:8" s="40" customFormat="1" ht="21.6" customHeight="1">
      <c r="A102" s="247" t="s">
        <v>187</v>
      </c>
      <c r="B102" s="247"/>
      <c r="C102" s="247"/>
      <c r="D102" s="247"/>
      <c r="E102" s="247"/>
      <c r="F102" s="247"/>
      <c r="G102" s="247"/>
      <c r="H102" s="247"/>
    </row>
    <row r="103" spans="1:8" s="40" customFormat="1" ht="21.6" customHeight="1">
      <c r="A103" s="245" t="s">
        <v>111</v>
      </c>
      <c r="B103" s="245"/>
      <c r="C103" s="245"/>
      <c r="D103" s="245"/>
      <c r="E103" s="245"/>
      <c r="F103" s="245"/>
      <c r="G103" s="245"/>
      <c r="H103" s="245"/>
    </row>
    <row r="104" spans="1:8" s="40" customFormat="1" ht="21.6" customHeight="1">
      <c r="A104" s="245" t="s">
        <v>100</v>
      </c>
      <c r="B104" s="245"/>
      <c r="C104" s="245"/>
      <c r="D104" s="245"/>
      <c r="E104" s="245"/>
      <c r="F104" s="245"/>
      <c r="G104" s="245"/>
      <c r="H104" s="245"/>
    </row>
    <row r="105" spans="1:8" s="40" customFormat="1" ht="21.6" customHeight="1">
      <c r="A105" s="245" t="s">
        <v>101</v>
      </c>
      <c r="B105" s="245"/>
      <c r="C105" s="245"/>
      <c r="D105" s="245"/>
      <c r="E105" s="245"/>
      <c r="F105" s="245"/>
      <c r="G105" s="245"/>
      <c r="H105" s="245"/>
    </row>
    <row r="106" spans="1:8" s="40" customFormat="1" ht="21.6" customHeight="1">
      <c r="A106" s="245" t="s">
        <v>102</v>
      </c>
      <c r="B106" s="245"/>
      <c r="C106" s="245"/>
      <c r="D106" s="245"/>
      <c r="E106" s="245"/>
      <c r="F106" s="245"/>
      <c r="G106" s="245"/>
      <c r="H106" s="245"/>
    </row>
    <row r="107" spans="1:8" s="40" customFormat="1" ht="21.6" customHeight="1">
      <c r="A107" s="47" t="s">
        <v>63</v>
      </c>
      <c r="B107" s="52"/>
      <c r="C107" s="47"/>
      <c r="D107" s="47"/>
      <c r="E107" s="47"/>
      <c r="F107" s="47"/>
      <c r="G107" s="47"/>
      <c r="H107" s="47"/>
    </row>
    <row r="108" spans="1:8" s="40" customFormat="1" ht="21.6" customHeight="1">
      <c r="A108" s="47" t="s">
        <v>112</v>
      </c>
      <c r="B108" s="52"/>
      <c r="C108" s="47"/>
      <c r="D108" s="47"/>
      <c r="E108" s="47"/>
      <c r="F108" s="47"/>
      <c r="G108" s="47"/>
      <c r="H108" s="47"/>
    </row>
    <row r="109" spans="1:8" s="40" customFormat="1" ht="13.95" customHeight="1">
      <c r="A109" s="244" t="s">
        <v>188</v>
      </c>
      <c r="B109" s="244"/>
      <c r="C109" s="244"/>
      <c r="D109" s="244"/>
      <c r="E109" s="244"/>
      <c r="F109" s="244"/>
      <c r="G109" s="244"/>
      <c r="H109" s="244"/>
    </row>
  </sheetData>
  <mergeCells count="114">
    <mergeCell ref="CH70:CO70"/>
    <mergeCell ref="CP70:CW70"/>
    <mergeCell ref="CX70:DE70"/>
    <mergeCell ref="EL82:ES82"/>
    <mergeCell ref="ET82:FA82"/>
    <mergeCell ref="FB82:FI82"/>
    <mergeCell ref="FJ82:FQ82"/>
    <mergeCell ref="FR82:FY82"/>
    <mergeCell ref="CX82:DE82"/>
    <mergeCell ref="DF82:DM82"/>
    <mergeCell ref="DN82:DU82"/>
    <mergeCell ref="DV82:EC82"/>
    <mergeCell ref="ED82:EK82"/>
    <mergeCell ref="EL70:ES70"/>
    <mergeCell ref="DF70:DM70"/>
    <mergeCell ref="FB70:FI70"/>
    <mergeCell ref="ED70:EK70"/>
    <mergeCell ref="DN70:DU70"/>
    <mergeCell ref="HN82:HU82"/>
    <mergeCell ref="HV82:IC82"/>
    <mergeCell ref="ID82:IK82"/>
    <mergeCell ref="IL82:IS82"/>
    <mergeCell ref="FZ82:GG82"/>
    <mergeCell ref="GH82:GO82"/>
    <mergeCell ref="GP82:GW82"/>
    <mergeCell ref="GX82:HE82"/>
    <mergeCell ref="HF82:HM82"/>
    <mergeCell ref="HN93:HU93"/>
    <mergeCell ref="HV93:IC93"/>
    <mergeCell ref="ID93:IK93"/>
    <mergeCell ref="IL93:IS93"/>
    <mergeCell ref="A96:H96"/>
    <mergeCell ref="FZ93:GG93"/>
    <mergeCell ref="GH93:GO93"/>
    <mergeCell ref="GP93:GW93"/>
    <mergeCell ref="GX93:HE93"/>
    <mergeCell ref="HF93:HM93"/>
    <mergeCell ref="EL93:ES93"/>
    <mergeCell ref="ET93:FA93"/>
    <mergeCell ref="FB93:FI93"/>
    <mergeCell ref="FJ93:FQ93"/>
    <mergeCell ref="FR93:FY93"/>
    <mergeCell ref="CX93:DE93"/>
    <mergeCell ref="DF93:DM93"/>
    <mergeCell ref="DN93:DU93"/>
    <mergeCell ref="DV93:EC93"/>
    <mergeCell ref="ED93:EK93"/>
    <mergeCell ref="BJ93:BQ93"/>
    <mergeCell ref="BR93:BY93"/>
    <mergeCell ref="BZ93:CG93"/>
    <mergeCell ref="CH93:CO93"/>
    <mergeCell ref="CP93:CW93"/>
    <mergeCell ref="V93:AC93"/>
    <mergeCell ref="AD93:AK93"/>
    <mergeCell ref="AL93:AS93"/>
    <mergeCell ref="AT93:BA93"/>
    <mergeCell ref="BB93:BI93"/>
    <mergeCell ref="AD70:AK70"/>
    <mergeCell ref="AL70:AS70"/>
    <mergeCell ref="AT70:BA70"/>
    <mergeCell ref="BB70:BI70"/>
    <mergeCell ref="V70:AC70"/>
    <mergeCell ref="BJ70:BQ70"/>
    <mergeCell ref="BR70:BY70"/>
    <mergeCell ref="BJ82:BQ82"/>
    <mergeCell ref="BR82:BY82"/>
    <mergeCell ref="BZ82:CG82"/>
    <mergeCell ref="CH82:CO82"/>
    <mergeCell ref="CP82:CW82"/>
    <mergeCell ref="V82:AC82"/>
    <mergeCell ref="AD82:AK82"/>
    <mergeCell ref="AL82:AS82"/>
    <mergeCell ref="AT82:BA82"/>
    <mergeCell ref="BB82:BI82"/>
    <mergeCell ref="BZ70:CG70"/>
    <mergeCell ref="ID70:IK70"/>
    <mergeCell ref="ET70:FA70"/>
    <mergeCell ref="DV70:EC70"/>
    <mergeCell ref="IL70:IS70"/>
    <mergeCell ref="FJ70:FQ70"/>
    <mergeCell ref="FR70:FY70"/>
    <mergeCell ref="FZ70:GG70"/>
    <mergeCell ref="HF70:HM70"/>
    <mergeCell ref="GX70:HE70"/>
    <mergeCell ref="GH70:GO70"/>
    <mergeCell ref="HN70:HU70"/>
    <mergeCell ref="HV70:IC70"/>
    <mergeCell ref="GP70:GW70"/>
    <mergeCell ref="A7:H7"/>
    <mergeCell ref="C9:C11"/>
    <mergeCell ref="A9:A11"/>
    <mergeCell ref="B9:B11"/>
    <mergeCell ref="A12:H12"/>
    <mergeCell ref="A31:H31"/>
    <mergeCell ref="A100:H100"/>
    <mergeCell ref="A101:H101"/>
    <mergeCell ref="N70:U70"/>
    <mergeCell ref="A99:H99"/>
    <mergeCell ref="F91:H91"/>
    <mergeCell ref="A49:H49"/>
    <mergeCell ref="A66:H66"/>
    <mergeCell ref="N93:U93"/>
    <mergeCell ref="N82:U82"/>
    <mergeCell ref="A60:H60"/>
    <mergeCell ref="A109:H109"/>
    <mergeCell ref="A94:H94"/>
    <mergeCell ref="A95:H95"/>
    <mergeCell ref="A97:H97"/>
    <mergeCell ref="A98:H98"/>
    <mergeCell ref="A103:H103"/>
    <mergeCell ref="A102:H102"/>
    <mergeCell ref="A104:H104"/>
    <mergeCell ref="A105:H105"/>
    <mergeCell ref="A106:H106"/>
  </mergeCells>
  <phoneticPr fontId="0" type="noConversion"/>
  <printOptions horizontalCentered="1"/>
  <pageMargins left="0.39370078740157483" right="0.19685039370078741" top="0.39370078740157483" bottom="0.39370078740157483" header="0" footer="0"/>
  <pageSetup paperSize="9" scale="85" fitToHeight="2" orientation="landscape" r:id="rId1"/>
  <headerFooter alignWithMargins="0">
    <oddFooter>&amp;C&amp;"-,Obyčejné"Castelli Servizio Corse &amp;P|&amp;N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R135"/>
  <sheetViews>
    <sheetView showGridLines="0" zoomScale="90" zoomScaleNormal="90" zoomScaleSheetLayoutView="90" workbookViewId="0">
      <selection activeCell="AB113" sqref="AB113"/>
    </sheetView>
  </sheetViews>
  <sheetFormatPr defaultColWidth="11.6640625" defaultRowHeight="19.95" customHeight="1"/>
  <cols>
    <col min="1" max="1" width="9.44140625" style="2" customWidth="1"/>
    <col min="2" max="2" width="33.5546875" style="2" customWidth="1"/>
    <col min="3" max="4" width="3" style="2" customWidth="1"/>
    <col min="5" max="6" width="2.6640625" style="2" customWidth="1"/>
    <col min="7" max="8" width="2.5546875" style="2" customWidth="1"/>
    <col min="9" max="9" width="4.6640625" style="2" customWidth="1"/>
    <col min="10" max="12" width="5.33203125" style="2" customWidth="1"/>
    <col min="13" max="13" width="5.33203125" style="8" customWidth="1"/>
    <col min="14" max="19" width="5.33203125" style="2" customWidth="1"/>
    <col min="20" max="20" width="8.33203125" style="2" customWidth="1"/>
    <col min="21" max="21" width="10.33203125" style="2" customWidth="1"/>
    <col min="22" max="22" width="10.5546875" style="2" customWidth="1"/>
    <col min="23" max="23" width="11.33203125" style="172" customWidth="1"/>
    <col min="24" max="24" width="10.33203125" style="2" customWidth="1"/>
    <col min="25" max="25" width="11.6640625" style="2" customWidth="1"/>
    <col min="26" max="26" width="6.44140625" style="2" customWidth="1"/>
    <col min="27" max="252" width="12" style="2" customWidth="1"/>
    <col min="253" max="16384" width="11.6640625" style="3"/>
  </cols>
  <sheetData>
    <row r="1" spans="1:252" ht="33" customHeight="1">
      <c r="A1" s="331" t="s">
        <v>191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155"/>
      <c r="X1" s="48"/>
      <c r="Y1" s="49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ht="15" customHeight="1">
      <c r="A2" s="337" t="s">
        <v>0</v>
      </c>
      <c r="B2" s="338"/>
      <c r="C2" s="9"/>
      <c r="D2" s="9"/>
      <c r="E2" s="9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67"/>
      <c r="X2" s="1"/>
      <c r="Y2" s="50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ht="16.2" customHeight="1">
      <c r="A3" s="339" t="s">
        <v>1</v>
      </c>
      <c r="B3" s="340"/>
      <c r="C3" s="9"/>
      <c r="D3" s="9"/>
      <c r="E3" s="9"/>
      <c r="F3" s="12" t="s">
        <v>17</v>
      </c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67"/>
      <c r="X3" s="1"/>
      <c r="Y3" s="50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ht="13.95" customHeight="1">
      <c r="A4" s="339" t="s">
        <v>103</v>
      </c>
      <c r="B4" s="340"/>
      <c r="C4" s="9"/>
      <c r="D4" s="9"/>
      <c r="E4" s="9"/>
      <c r="F4" s="4"/>
      <c r="G4" s="4"/>
      <c r="H4" s="4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67"/>
      <c r="X4" s="1"/>
      <c r="Y4" s="50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ht="17.7" customHeight="1">
      <c r="A5" s="337" t="s">
        <v>68</v>
      </c>
      <c r="B5" s="338"/>
      <c r="C5" s="9"/>
      <c r="D5" s="9"/>
      <c r="E5" s="9"/>
      <c r="F5" s="4"/>
      <c r="G5" s="4"/>
      <c r="H5" s="4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67"/>
      <c r="X5" s="1"/>
      <c r="Y5" s="50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83" customFormat="1" ht="19.2" customHeight="1">
      <c r="A6" s="333" t="s">
        <v>118</v>
      </c>
      <c r="B6" s="334"/>
      <c r="C6" s="159" t="s">
        <v>119</v>
      </c>
      <c r="D6" s="159"/>
      <c r="E6" s="159"/>
      <c r="F6" s="159"/>
      <c r="G6" s="159"/>
      <c r="H6" s="159"/>
      <c r="I6" s="302"/>
      <c r="J6" s="302"/>
      <c r="K6" s="302"/>
      <c r="L6" s="302"/>
      <c r="M6" s="302"/>
      <c r="N6" s="305" t="s">
        <v>120</v>
      </c>
      <c r="O6" s="305"/>
      <c r="P6" s="305"/>
      <c r="Q6" s="305"/>
      <c r="R6" s="305"/>
      <c r="S6" s="305"/>
      <c r="T6" s="305"/>
      <c r="U6" s="77"/>
      <c r="V6" s="78"/>
      <c r="W6" s="168"/>
      <c r="X6" s="81"/>
      <c r="Y6" s="82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</row>
    <row r="7" spans="1:252" s="83" customFormat="1" ht="19.2" customHeight="1">
      <c r="A7" s="335" t="s">
        <v>20</v>
      </c>
      <c r="B7" s="336"/>
      <c r="C7" s="160" t="s">
        <v>23</v>
      </c>
      <c r="D7" s="160"/>
      <c r="E7" s="303"/>
      <c r="F7" s="303"/>
      <c r="G7" s="303"/>
      <c r="H7" s="303"/>
      <c r="I7" s="303"/>
      <c r="J7" s="303"/>
      <c r="K7" s="79"/>
      <c r="L7" s="79"/>
      <c r="M7" s="80"/>
      <c r="N7" s="165" t="s">
        <v>20</v>
      </c>
      <c r="O7" s="165"/>
      <c r="P7" s="165"/>
      <c r="Q7" s="165"/>
      <c r="R7" s="165"/>
      <c r="S7" s="165"/>
      <c r="T7" s="165"/>
      <c r="U7" s="165"/>
      <c r="V7" s="165"/>
      <c r="W7" s="169"/>
      <c r="X7" s="81"/>
      <c r="Y7" s="82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</row>
    <row r="8" spans="1:252" s="83" customFormat="1" ht="19.2" customHeight="1">
      <c r="A8" s="335" t="s">
        <v>22</v>
      </c>
      <c r="B8" s="336"/>
      <c r="C8" s="303" t="s">
        <v>20</v>
      </c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164" t="s">
        <v>22</v>
      </c>
      <c r="O8" s="164"/>
      <c r="P8" s="164"/>
      <c r="Q8" s="164"/>
      <c r="R8" s="164"/>
      <c r="S8" s="164"/>
      <c r="T8" s="164"/>
      <c r="U8" s="154"/>
      <c r="V8" s="161"/>
      <c r="W8" s="170"/>
      <c r="X8" s="162"/>
      <c r="Y8" s="163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</row>
    <row r="9" spans="1:252" s="83" customFormat="1" ht="19.2" customHeight="1">
      <c r="A9" s="335" t="s">
        <v>18</v>
      </c>
      <c r="B9" s="336"/>
      <c r="C9" s="303" t="s">
        <v>21</v>
      </c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4" t="s">
        <v>18</v>
      </c>
      <c r="O9" s="304"/>
      <c r="P9" s="304"/>
      <c r="Q9" s="304"/>
      <c r="R9" s="304"/>
      <c r="S9" s="304"/>
      <c r="T9" s="304"/>
      <c r="U9" s="304"/>
      <c r="V9" s="304"/>
      <c r="W9" s="304"/>
      <c r="X9" s="81"/>
      <c r="Y9" s="82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</row>
    <row r="10" spans="1:252" s="83" customFormat="1" ht="19.2" customHeight="1">
      <c r="A10" s="335" t="s">
        <v>27</v>
      </c>
      <c r="B10" s="336"/>
      <c r="C10" s="85"/>
      <c r="D10" s="85"/>
      <c r="E10" s="86"/>
      <c r="F10" s="85"/>
      <c r="G10" s="299"/>
      <c r="H10" s="299"/>
      <c r="I10" s="86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170"/>
      <c r="X10" s="81"/>
      <c r="Y10" s="82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</row>
    <row r="11" spans="1:252" s="83" customFormat="1" ht="16.95" customHeight="1">
      <c r="A11" s="335" t="s">
        <v>19</v>
      </c>
      <c r="B11" s="336"/>
      <c r="C11" s="85"/>
      <c r="D11" s="85"/>
      <c r="E11" s="86"/>
      <c r="F11" s="85"/>
      <c r="G11" s="299"/>
      <c r="H11" s="299"/>
      <c r="I11" s="86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170"/>
      <c r="X11" s="81"/>
      <c r="Y11" s="82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</row>
    <row r="12" spans="1:252" s="88" customFormat="1" ht="22.95" customHeight="1">
      <c r="A12" s="316" t="s">
        <v>3</v>
      </c>
      <c r="B12" s="317" t="s">
        <v>4</v>
      </c>
      <c r="C12" s="318"/>
      <c r="D12" s="319"/>
      <c r="E12" s="319"/>
      <c r="F12" s="319"/>
      <c r="G12" s="319"/>
      <c r="H12" s="319"/>
      <c r="I12" s="320"/>
      <c r="J12" s="326" t="s">
        <v>11</v>
      </c>
      <c r="K12" s="316" t="s">
        <v>12</v>
      </c>
      <c r="L12" s="316" t="s">
        <v>13</v>
      </c>
      <c r="M12" s="316" t="s">
        <v>14</v>
      </c>
      <c r="N12" s="316" t="s">
        <v>15</v>
      </c>
      <c r="O12" s="327" t="s">
        <v>123</v>
      </c>
      <c r="P12" s="325" t="s">
        <v>36</v>
      </c>
      <c r="Q12" s="325" t="s">
        <v>37</v>
      </c>
      <c r="R12" s="325" t="s">
        <v>38</v>
      </c>
      <c r="S12" s="325" t="s">
        <v>39</v>
      </c>
      <c r="T12" s="327" t="s">
        <v>117</v>
      </c>
      <c r="U12" s="324" t="s">
        <v>114</v>
      </c>
      <c r="V12" s="176" t="s">
        <v>122</v>
      </c>
      <c r="W12" s="300" t="s">
        <v>115</v>
      </c>
      <c r="X12" s="324" t="s">
        <v>113</v>
      </c>
      <c r="Y12" s="324" t="s">
        <v>116</v>
      </c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</row>
    <row r="13" spans="1:252" s="88" customFormat="1" ht="22.95" customHeight="1">
      <c r="A13" s="316"/>
      <c r="B13" s="316"/>
      <c r="C13" s="321"/>
      <c r="D13" s="322"/>
      <c r="E13" s="322"/>
      <c r="F13" s="322"/>
      <c r="G13" s="322"/>
      <c r="H13" s="322"/>
      <c r="I13" s="323"/>
      <c r="J13" s="326"/>
      <c r="K13" s="316"/>
      <c r="L13" s="316"/>
      <c r="M13" s="316"/>
      <c r="N13" s="316"/>
      <c r="O13" s="327"/>
      <c r="P13" s="325"/>
      <c r="Q13" s="325"/>
      <c r="R13" s="325"/>
      <c r="S13" s="325"/>
      <c r="T13" s="327"/>
      <c r="U13" s="324"/>
      <c r="V13" s="176" t="s">
        <v>121</v>
      </c>
      <c r="W13" s="301"/>
      <c r="X13" s="324"/>
      <c r="Y13" s="324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87"/>
      <c r="DY13" s="87"/>
      <c r="DZ13" s="87"/>
      <c r="EA13" s="87"/>
      <c r="EB13" s="87"/>
      <c r="EC13" s="87"/>
      <c r="ED13" s="87"/>
      <c r="EE13" s="87"/>
      <c r="EF13" s="87"/>
      <c r="EG13" s="87"/>
      <c r="EH13" s="87"/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7"/>
      <c r="FL13" s="87"/>
      <c r="FM13" s="87"/>
      <c r="FN13" s="87"/>
      <c r="FO13" s="87"/>
      <c r="FP13" s="87"/>
      <c r="FQ13" s="87"/>
      <c r="FR13" s="87"/>
      <c r="FS13" s="87"/>
      <c r="FT13" s="87"/>
      <c r="FU13" s="87"/>
      <c r="FV13" s="87"/>
      <c r="FW13" s="87"/>
      <c r="FX13" s="87"/>
      <c r="FY13" s="87"/>
      <c r="FZ13" s="87"/>
      <c r="GA13" s="87"/>
      <c r="GB13" s="87"/>
      <c r="GC13" s="87"/>
      <c r="GD13" s="87"/>
      <c r="GE13" s="87"/>
      <c r="GF13" s="87"/>
      <c r="GG13" s="87"/>
      <c r="GH13" s="87"/>
      <c r="GI13" s="87"/>
      <c r="GJ13" s="87"/>
      <c r="GK13" s="87"/>
      <c r="GL13" s="87"/>
      <c r="GM13" s="87"/>
      <c r="GN13" s="87"/>
      <c r="GO13" s="87"/>
      <c r="GP13" s="87"/>
      <c r="GQ13" s="87"/>
      <c r="GR13" s="87"/>
      <c r="GS13" s="87"/>
      <c r="GT13" s="87"/>
      <c r="GU13" s="87"/>
      <c r="GV13" s="87"/>
      <c r="GW13" s="87"/>
      <c r="GX13" s="87"/>
      <c r="GY13" s="87"/>
      <c r="GZ13" s="87"/>
      <c r="HA13" s="87"/>
      <c r="HB13" s="87"/>
      <c r="HC13" s="87"/>
      <c r="HD13" s="87"/>
      <c r="HE13" s="87"/>
      <c r="HF13" s="87"/>
      <c r="HG13" s="87"/>
      <c r="HH13" s="87"/>
      <c r="HI13" s="87"/>
      <c r="HJ13" s="87"/>
      <c r="HK13" s="87"/>
      <c r="HL13" s="87"/>
      <c r="HM13" s="87"/>
      <c r="HN13" s="87"/>
      <c r="HO13" s="87"/>
      <c r="HP13" s="87"/>
      <c r="HQ13" s="87"/>
      <c r="HR13" s="87"/>
      <c r="HS13" s="87"/>
      <c r="HT13" s="87"/>
      <c r="HU13" s="87"/>
      <c r="HV13" s="87"/>
      <c r="HW13" s="87"/>
      <c r="HX13" s="87"/>
      <c r="HY13" s="87"/>
      <c r="HZ13" s="87"/>
      <c r="IA13" s="87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  <c r="IM13" s="87"/>
      <c r="IN13" s="87"/>
      <c r="IO13" s="87"/>
      <c r="IP13" s="87"/>
      <c r="IQ13" s="87"/>
      <c r="IR13" s="87"/>
    </row>
    <row r="14" spans="1:252" s="90" customFormat="1" ht="21" customHeight="1">
      <c r="A14" s="210" t="s">
        <v>192</v>
      </c>
      <c r="B14" s="208"/>
      <c r="C14" s="208"/>
      <c r="D14" s="208"/>
      <c r="E14" s="208"/>
      <c r="F14" s="208"/>
      <c r="G14" s="208"/>
      <c r="H14" s="208"/>
      <c r="I14" s="208"/>
      <c r="J14" s="211" t="s">
        <v>11</v>
      </c>
      <c r="K14" s="211" t="s">
        <v>12</v>
      </c>
      <c r="L14" s="211" t="s">
        <v>13</v>
      </c>
      <c r="M14" s="211" t="s">
        <v>14</v>
      </c>
      <c r="N14" s="211" t="s">
        <v>15</v>
      </c>
      <c r="O14" s="211" t="s">
        <v>123</v>
      </c>
      <c r="P14" s="211" t="s">
        <v>36</v>
      </c>
      <c r="Q14" s="211" t="s">
        <v>37</v>
      </c>
      <c r="R14" s="211" t="s">
        <v>38</v>
      </c>
      <c r="S14" s="211" t="s">
        <v>39</v>
      </c>
      <c r="T14" s="208"/>
      <c r="U14" s="208"/>
      <c r="V14" s="208"/>
      <c r="W14" s="208"/>
      <c r="X14" s="208"/>
      <c r="Y14" s="20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</row>
    <row r="15" spans="1:252" s="88" customFormat="1" ht="21" customHeight="1">
      <c r="A15" s="91"/>
      <c r="B15" s="92"/>
      <c r="C15" s="272" t="s">
        <v>34</v>
      </c>
      <c r="D15" s="273"/>
      <c r="E15" s="273"/>
      <c r="F15" s="273"/>
      <c r="G15" s="91"/>
      <c r="H15" s="93"/>
      <c r="I15" s="93"/>
      <c r="J15" s="93"/>
      <c r="K15" s="93"/>
      <c r="L15" s="93"/>
      <c r="M15" s="93"/>
      <c r="N15" s="93"/>
      <c r="O15" s="94"/>
      <c r="P15" s="95"/>
      <c r="Q15" s="95"/>
      <c r="R15" s="95"/>
      <c r="S15" s="95"/>
      <c r="T15" s="94"/>
      <c r="U15" s="95"/>
      <c r="V15" s="95"/>
      <c r="W15" s="95"/>
      <c r="X15" s="95"/>
      <c r="Y15" s="96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</row>
    <row r="16" spans="1:252" s="88" customFormat="1" ht="21" customHeight="1">
      <c r="A16" s="97">
        <v>4300410</v>
      </c>
      <c r="B16" s="59" t="s">
        <v>134</v>
      </c>
      <c r="C16" s="282">
        <v>1</v>
      </c>
      <c r="D16" s="275"/>
      <c r="E16" s="283">
        <v>2</v>
      </c>
      <c r="F16" s="284"/>
      <c r="G16" s="280"/>
      <c r="H16" s="281"/>
      <c r="I16" s="98"/>
      <c r="J16" s="177"/>
      <c r="K16" s="178"/>
      <c r="L16" s="177"/>
      <c r="M16" s="177"/>
      <c r="N16" s="177"/>
      <c r="O16" s="177"/>
      <c r="P16" s="177"/>
      <c r="Q16" s="177"/>
      <c r="R16" s="179"/>
      <c r="S16" s="179"/>
      <c r="T16" s="180">
        <f>SUM(J16:S16)</f>
        <v>0</v>
      </c>
      <c r="U16" s="181">
        <v>2190</v>
      </c>
      <c r="V16" s="99"/>
      <c r="W16" s="171">
        <f>X16/1.21</f>
        <v>1809.9173553719008</v>
      </c>
      <c r="X16" s="100">
        <f>ROUND(U16+(U16*V16),0)</f>
        <v>2190</v>
      </c>
      <c r="Y16" s="182">
        <f>(T16*X16)</f>
        <v>0</v>
      </c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</row>
    <row r="17" spans="1:252" s="88" customFormat="1" ht="21.6" customHeight="1">
      <c r="A17" s="97">
        <v>4300411</v>
      </c>
      <c r="B17" s="59" t="s">
        <v>135</v>
      </c>
      <c r="C17" s="282">
        <v>1</v>
      </c>
      <c r="D17" s="275"/>
      <c r="E17" s="276">
        <v>2</v>
      </c>
      <c r="F17" s="277"/>
      <c r="G17" s="102"/>
      <c r="H17" s="98"/>
      <c r="I17" s="98"/>
      <c r="J17" s="177"/>
      <c r="K17" s="178"/>
      <c r="L17" s="177"/>
      <c r="M17" s="177"/>
      <c r="N17" s="177"/>
      <c r="O17" s="177"/>
      <c r="P17" s="177"/>
      <c r="Q17" s="177"/>
      <c r="R17" s="179"/>
      <c r="S17" s="179"/>
      <c r="T17" s="180">
        <f t="shared" ref="T17:T35" si="0">SUM(J17:S17)</f>
        <v>0</v>
      </c>
      <c r="U17" s="181">
        <v>1590</v>
      </c>
      <c r="V17" s="99"/>
      <c r="W17" s="171">
        <f t="shared" ref="W17:W35" si="1">X17/1.21</f>
        <v>1314.0495867768595</v>
      </c>
      <c r="X17" s="100">
        <f>ROUND(U17+(U17*V17),0)</f>
        <v>1590</v>
      </c>
      <c r="Y17" s="182">
        <f t="shared" ref="Y17:Y28" si="2">(T17*X17)</f>
        <v>0</v>
      </c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87"/>
      <c r="DY17" s="87"/>
      <c r="DZ17" s="87"/>
      <c r="EA17" s="87"/>
      <c r="EB17" s="87"/>
      <c r="EC17" s="87"/>
      <c r="ED17" s="87"/>
      <c r="EE17" s="87"/>
      <c r="EF17" s="87"/>
      <c r="EG17" s="87"/>
      <c r="EH17" s="87"/>
      <c r="EI17" s="87"/>
      <c r="EJ17" s="87"/>
      <c r="EK17" s="87"/>
      <c r="EL17" s="87"/>
      <c r="EM17" s="87"/>
      <c r="EN17" s="87"/>
      <c r="EO17" s="87"/>
      <c r="EP17" s="87"/>
      <c r="EQ17" s="87"/>
      <c r="ER17" s="87"/>
      <c r="ES17" s="87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7"/>
      <c r="FK17" s="87"/>
      <c r="FL17" s="87"/>
      <c r="FM17" s="87"/>
      <c r="FN17" s="87"/>
      <c r="FO17" s="87"/>
      <c r="FP17" s="87"/>
      <c r="FQ17" s="87"/>
      <c r="FR17" s="87"/>
      <c r="FS17" s="87"/>
      <c r="FT17" s="87"/>
      <c r="FU17" s="87"/>
      <c r="FV17" s="87"/>
      <c r="FW17" s="87"/>
      <c r="FX17" s="87"/>
      <c r="FY17" s="87"/>
      <c r="FZ17" s="87"/>
      <c r="GA17" s="87"/>
      <c r="GB17" s="87"/>
      <c r="GC17" s="87"/>
      <c r="GD17" s="87"/>
      <c r="GE17" s="87"/>
      <c r="GF17" s="87"/>
      <c r="GG17" s="87"/>
      <c r="GH17" s="87"/>
      <c r="GI17" s="87"/>
      <c r="GJ17" s="87"/>
      <c r="GK17" s="87"/>
      <c r="GL17" s="87"/>
      <c r="GM17" s="87"/>
      <c r="GN17" s="87"/>
      <c r="GO17" s="87"/>
      <c r="GP17" s="87"/>
      <c r="GQ17" s="87"/>
      <c r="GR17" s="87"/>
      <c r="GS17" s="87"/>
      <c r="GT17" s="87"/>
      <c r="GU17" s="87"/>
      <c r="GV17" s="87"/>
      <c r="GW17" s="87"/>
      <c r="GX17" s="87"/>
      <c r="GY17" s="87"/>
      <c r="GZ17" s="87"/>
      <c r="HA17" s="87"/>
      <c r="HB17" s="87"/>
      <c r="HC17" s="87"/>
      <c r="HD17" s="87"/>
      <c r="HE17" s="87"/>
      <c r="HF17" s="87"/>
      <c r="HG17" s="87"/>
      <c r="HH17" s="87"/>
      <c r="HI17" s="87"/>
      <c r="HJ17" s="87"/>
      <c r="HK17" s="87"/>
      <c r="HL17" s="87"/>
      <c r="HM17" s="87"/>
      <c r="HN17" s="87"/>
      <c r="HO17" s="87"/>
      <c r="HP17" s="87"/>
      <c r="HQ17" s="87"/>
      <c r="HR17" s="87"/>
      <c r="HS17" s="87"/>
      <c r="HT17" s="87"/>
      <c r="HU17" s="87"/>
      <c r="HV17" s="87"/>
      <c r="HW17" s="87"/>
      <c r="HX17" s="87"/>
      <c r="HY17" s="87"/>
      <c r="HZ17" s="87"/>
      <c r="IA17" s="87"/>
      <c r="IB17" s="87"/>
      <c r="IC17" s="87"/>
      <c r="ID17" s="87"/>
      <c r="IE17" s="87"/>
      <c r="IF17" s="87"/>
      <c r="IG17" s="87"/>
      <c r="IH17" s="87"/>
      <c r="II17" s="87"/>
      <c r="IJ17" s="87"/>
      <c r="IK17" s="87"/>
      <c r="IL17" s="87"/>
      <c r="IM17" s="87"/>
      <c r="IN17" s="87"/>
      <c r="IO17" s="87"/>
      <c r="IP17" s="87"/>
      <c r="IQ17" s="87"/>
      <c r="IR17" s="87"/>
    </row>
    <row r="18" spans="1:252" s="88" customFormat="1" ht="4.95" customHeight="1">
      <c r="A18" s="53"/>
      <c r="B18" s="166"/>
      <c r="C18" s="271"/>
      <c r="D18" s="271"/>
      <c r="E18" s="271"/>
      <c r="F18" s="271"/>
      <c r="G18" s="271"/>
      <c r="H18" s="271"/>
      <c r="I18" s="271"/>
      <c r="J18" s="93"/>
      <c r="K18" s="93"/>
      <c r="L18" s="93"/>
      <c r="M18" s="93"/>
      <c r="N18" s="93"/>
      <c r="O18" s="94"/>
      <c r="P18" s="95"/>
      <c r="Q18" s="95"/>
      <c r="R18" s="95"/>
      <c r="S18" s="95"/>
      <c r="T18" s="94"/>
      <c r="U18" s="95"/>
      <c r="V18" s="95"/>
      <c r="W18" s="95"/>
      <c r="X18" s="95"/>
      <c r="Y18" s="96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  <c r="GK18" s="87"/>
      <c r="GL18" s="87"/>
      <c r="GM18" s="87"/>
      <c r="GN18" s="87"/>
      <c r="GO18" s="87"/>
      <c r="GP18" s="87"/>
      <c r="GQ18" s="87"/>
      <c r="GR18" s="87"/>
      <c r="GS18" s="87"/>
      <c r="GT18" s="87"/>
      <c r="GU18" s="87"/>
      <c r="GV18" s="87"/>
      <c r="GW18" s="87"/>
      <c r="GX18" s="87"/>
      <c r="GY18" s="87"/>
      <c r="GZ18" s="87"/>
      <c r="HA18" s="87"/>
      <c r="HB18" s="87"/>
      <c r="HC18" s="87"/>
      <c r="HD18" s="87"/>
      <c r="HE18" s="87"/>
      <c r="HF18" s="87"/>
      <c r="HG18" s="87"/>
      <c r="HH18" s="87"/>
      <c r="HI18" s="87"/>
      <c r="HJ18" s="87"/>
      <c r="HK18" s="87"/>
      <c r="HL18" s="87"/>
      <c r="HM18" s="87"/>
      <c r="HN18" s="87"/>
      <c r="HO18" s="87"/>
      <c r="HP18" s="87"/>
      <c r="HQ18" s="87"/>
      <c r="HR18" s="87"/>
      <c r="HS18" s="87"/>
      <c r="HT18" s="87"/>
      <c r="HU18" s="87"/>
      <c r="HV18" s="87"/>
      <c r="HW18" s="87"/>
      <c r="HX18" s="87"/>
      <c r="HY18" s="87"/>
      <c r="HZ18" s="87"/>
      <c r="IA18" s="87"/>
      <c r="IB18" s="87"/>
      <c r="IC18" s="87"/>
      <c r="ID18" s="87"/>
      <c r="IE18" s="87"/>
      <c r="IF18" s="87"/>
      <c r="IG18" s="87"/>
      <c r="IH18" s="87"/>
      <c r="II18" s="87"/>
      <c r="IJ18" s="87"/>
      <c r="IK18" s="87"/>
      <c r="IL18" s="87"/>
      <c r="IM18" s="87"/>
      <c r="IN18" s="87"/>
      <c r="IO18" s="87"/>
      <c r="IP18" s="87"/>
      <c r="IQ18" s="87"/>
      <c r="IR18" s="87"/>
    </row>
    <row r="19" spans="1:252" s="88" customFormat="1" ht="21" customHeight="1">
      <c r="A19" s="97">
        <v>4300502</v>
      </c>
      <c r="B19" s="59" t="s">
        <v>193</v>
      </c>
      <c r="C19" s="282">
        <v>1</v>
      </c>
      <c r="D19" s="275"/>
      <c r="E19" s="283">
        <v>2</v>
      </c>
      <c r="F19" s="284"/>
      <c r="G19" s="280"/>
      <c r="H19" s="281"/>
      <c r="I19" s="204"/>
      <c r="J19" s="177"/>
      <c r="K19" s="178"/>
      <c r="L19" s="177"/>
      <c r="M19" s="177"/>
      <c r="N19" s="177"/>
      <c r="O19" s="177"/>
      <c r="P19" s="177"/>
      <c r="Q19" s="177"/>
      <c r="R19" s="179"/>
      <c r="S19" s="179"/>
      <c r="T19" s="180">
        <f>SUM(J19:S19)</f>
        <v>0</v>
      </c>
      <c r="U19" s="181">
        <v>1890</v>
      </c>
      <c r="V19" s="99"/>
      <c r="W19" s="171">
        <f>X19/1.21</f>
        <v>1561.9834710743803</v>
      </c>
      <c r="X19" s="100">
        <f>ROUND(U19+(U19*V19),0)</f>
        <v>1890</v>
      </c>
      <c r="Y19" s="182">
        <f t="shared" ref="Y19:Y20" si="3">(T19*X19)</f>
        <v>0</v>
      </c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</row>
    <row r="20" spans="1:252" s="88" customFormat="1" ht="21.6" customHeight="1">
      <c r="A20" s="97">
        <v>4300412</v>
      </c>
      <c r="B20" s="59" t="s">
        <v>194</v>
      </c>
      <c r="C20" s="282">
        <v>1</v>
      </c>
      <c r="D20" s="275"/>
      <c r="E20" s="276">
        <v>2</v>
      </c>
      <c r="F20" s="277"/>
      <c r="G20" s="206"/>
      <c r="H20" s="204"/>
      <c r="I20" s="204"/>
      <c r="J20" s="177"/>
      <c r="K20" s="178"/>
      <c r="L20" s="177"/>
      <c r="M20" s="177"/>
      <c r="N20" s="177"/>
      <c r="O20" s="177"/>
      <c r="P20" s="177"/>
      <c r="Q20" s="177"/>
      <c r="R20" s="177"/>
      <c r="S20" s="177"/>
      <c r="T20" s="180">
        <f t="shared" ref="T20" si="4">SUM(J20:S20)</f>
        <v>0</v>
      </c>
      <c r="U20" s="181">
        <v>1590</v>
      </c>
      <c r="V20" s="99"/>
      <c r="W20" s="171">
        <f t="shared" ref="W20" si="5">X20/1.21</f>
        <v>1314.0495867768595</v>
      </c>
      <c r="X20" s="100">
        <f>ROUND(U20+(U20*V20),0)</f>
        <v>1590</v>
      </c>
      <c r="Y20" s="182">
        <f t="shared" si="3"/>
        <v>0</v>
      </c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</row>
    <row r="21" spans="1:252" s="88" customFormat="1" ht="21" customHeight="1">
      <c r="A21" s="97">
        <v>4320506</v>
      </c>
      <c r="B21" s="59" t="s">
        <v>195</v>
      </c>
      <c r="C21" s="282">
        <v>1</v>
      </c>
      <c r="D21" s="275"/>
      <c r="E21" s="283">
        <v>2</v>
      </c>
      <c r="F21" s="284"/>
      <c r="G21" s="280"/>
      <c r="H21" s="281"/>
      <c r="I21" s="204"/>
      <c r="J21" s="177"/>
      <c r="K21" s="178"/>
      <c r="L21" s="177"/>
      <c r="M21" s="177"/>
      <c r="N21" s="177"/>
      <c r="O21" s="177"/>
      <c r="P21" s="177"/>
      <c r="Q21" s="177"/>
      <c r="R21" s="177"/>
      <c r="S21" s="177"/>
      <c r="T21" s="180">
        <f>SUM(J21:S21)</f>
        <v>0</v>
      </c>
      <c r="U21" s="181">
        <v>1490</v>
      </c>
      <c r="V21" s="99"/>
      <c r="W21" s="171">
        <f>X21/1.21</f>
        <v>1231.404958677686</v>
      </c>
      <c r="X21" s="100">
        <f>ROUND(U21+(U21*V21),0)</f>
        <v>1490</v>
      </c>
      <c r="Y21" s="182">
        <f t="shared" ref="Y21:Y22" si="6">(T21*X21)</f>
        <v>0</v>
      </c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  <c r="IN21" s="87"/>
      <c r="IO21" s="87"/>
      <c r="IP21" s="87"/>
      <c r="IQ21" s="87"/>
      <c r="IR21" s="87"/>
    </row>
    <row r="22" spans="1:252" s="88" customFormat="1" ht="21.6" customHeight="1">
      <c r="A22" s="97">
        <v>4310506</v>
      </c>
      <c r="B22" s="59" t="s">
        <v>196</v>
      </c>
      <c r="C22" s="282">
        <v>1</v>
      </c>
      <c r="D22" s="275"/>
      <c r="E22" s="276">
        <v>2</v>
      </c>
      <c r="F22" s="277"/>
      <c r="G22" s="206"/>
      <c r="H22" s="204"/>
      <c r="I22" s="204"/>
      <c r="J22" s="177"/>
      <c r="K22" s="178"/>
      <c r="L22" s="177"/>
      <c r="M22" s="177"/>
      <c r="N22" s="177"/>
      <c r="O22" s="177"/>
      <c r="P22" s="177"/>
      <c r="Q22" s="177"/>
      <c r="R22" s="177"/>
      <c r="S22" s="177"/>
      <c r="T22" s="180">
        <f t="shared" ref="T22" si="7">SUM(J22:S22)</f>
        <v>0</v>
      </c>
      <c r="U22" s="181">
        <v>1690</v>
      </c>
      <c r="V22" s="99"/>
      <c r="W22" s="171">
        <f t="shared" ref="W22" si="8">X22/1.21</f>
        <v>1396.6942148760331</v>
      </c>
      <c r="X22" s="100">
        <f>ROUND(U22+(U22*V22),0)</f>
        <v>1690</v>
      </c>
      <c r="Y22" s="182">
        <f t="shared" si="6"/>
        <v>0</v>
      </c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  <c r="IN22" s="87"/>
      <c r="IO22" s="87"/>
      <c r="IP22" s="87"/>
      <c r="IQ22" s="87"/>
      <c r="IR22" s="87"/>
    </row>
    <row r="23" spans="1:252" s="88" customFormat="1" ht="20.399999999999999" customHeight="1">
      <c r="A23" s="53"/>
      <c r="B23" s="54"/>
      <c r="C23" s="294" t="s">
        <v>49</v>
      </c>
      <c r="D23" s="295"/>
      <c r="E23" s="295"/>
      <c r="F23" s="295"/>
      <c r="G23" s="295"/>
      <c r="H23" s="295"/>
      <c r="I23" s="296"/>
      <c r="J23" s="93"/>
      <c r="K23" s="93"/>
      <c r="L23" s="93"/>
      <c r="M23" s="93"/>
      <c r="N23" s="93"/>
      <c r="O23" s="94"/>
      <c r="P23" s="95"/>
      <c r="Q23" s="95"/>
      <c r="R23" s="95"/>
      <c r="S23" s="95"/>
      <c r="T23" s="94"/>
      <c r="U23" s="95"/>
      <c r="V23" s="95"/>
      <c r="W23" s="95"/>
      <c r="X23" s="95"/>
      <c r="Y23" s="96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</row>
    <row r="24" spans="1:252" s="88" customFormat="1" ht="19.95" customHeight="1">
      <c r="A24" s="97">
        <v>4300416</v>
      </c>
      <c r="B24" s="59" t="s">
        <v>133</v>
      </c>
      <c r="C24" s="285">
        <v>10</v>
      </c>
      <c r="D24" s="286"/>
      <c r="E24" s="287">
        <v>23</v>
      </c>
      <c r="F24" s="288"/>
      <c r="G24" s="289">
        <v>414</v>
      </c>
      <c r="H24" s="290"/>
      <c r="I24" s="207">
        <v>30</v>
      </c>
      <c r="J24" s="177"/>
      <c r="K24" s="178"/>
      <c r="L24" s="177"/>
      <c r="M24" s="177"/>
      <c r="N24" s="177"/>
      <c r="O24" s="177"/>
      <c r="P24" s="177"/>
      <c r="Q24" s="177"/>
      <c r="R24" s="179"/>
      <c r="S24" s="179"/>
      <c r="T24" s="180">
        <f t="shared" si="0"/>
        <v>0</v>
      </c>
      <c r="U24" s="181">
        <v>2790</v>
      </c>
      <c r="V24" s="99"/>
      <c r="W24" s="171">
        <f t="shared" si="1"/>
        <v>2305.7851239669421</v>
      </c>
      <c r="X24" s="100">
        <f t="shared" ref="X24:X30" si="9">ROUND(U24+(U24*V24),0)</f>
        <v>2790</v>
      </c>
      <c r="Y24" s="182">
        <f t="shared" si="2"/>
        <v>0</v>
      </c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</row>
    <row r="25" spans="1:252" s="88" customFormat="1" ht="19.95" customHeight="1">
      <c r="A25" s="97">
        <v>4300429</v>
      </c>
      <c r="B25" s="59" t="s">
        <v>133</v>
      </c>
      <c r="C25" s="306">
        <v>10</v>
      </c>
      <c r="D25" s="307"/>
      <c r="E25" s="293"/>
      <c r="F25" s="281"/>
      <c r="G25" s="289">
        <v>414</v>
      </c>
      <c r="H25" s="290"/>
      <c r="I25" s="207">
        <v>30</v>
      </c>
      <c r="J25" s="177"/>
      <c r="K25" s="178"/>
      <c r="L25" s="177"/>
      <c r="M25" s="177"/>
      <c r="N25" s="177"/>
      <c r="O25" s="177"/>
      <c r="P25" s="177"/>
      <c r="Q25" s="177"/>
      <c r="R25" s="179"/>
      <c r="S25" s="179"/>
      <c r="T25" s="180">
        <f t="shared" si="0"/>
        <v>0</v>
      </c>
      <c r="U25" s="181">
        <v>2790</v>
      </c>
      <c r="V25" s="99"/>
      <c r="W25" s="171">
        <f t="shared" si="1"/>
        <v>2305.7851239669421</v>
      </c>
      <c r="X25" s="100">
        <f t="shared" si="9"/>
        <v>2790</v>
      </c>
      <c r="Y25" s="182">
        <f t="shared" ref="Y25" si="10">(T25*X25)</f>
        <v>0</v>
      </c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</row>
    <row r="26" spans="1:252" s="88" customFormat="1" ht="19.95" customHeight="1">
      <c r="A26" s="97">
        <v>4300500</v>
      </c>
      <c r="B26" s="59" t="s">
        <v>197</v>
      </c>
      <c r="C26" s="285">
        <v>10</v>
      </c>
      <c r="D26" s="286">
        <v>10</v>
      </c>
      <c r="E26" s="297">
        <v>75</v>
      </c>
      <c r="F26" s="298"/>
      <c r="G26" s="293"/>
      <c r="H26" s="281">
        <v>57</v>
      </c>
      <c r="I26" s="203"/>
      <c r="J26" s="177"/>
      <c r="K26" s="178"/>
      <c r="L26" s="177"/>
      <c r="M26" s="177"/>
      <c r="N26" s="177"/>
      <c r="O26" s="177"/>
      <c r="P26" s="177"/>
      <c r="Q26" s="177"/>
      <c r="R26" s="179"/>
      <c r="S26" s="179"/>
      <c r="T26" s="180">
        <f t="shared" si="0"/>
        <v>0</v>
      </c>
      <c r="U26" s="181">
        <v>2190</v>
      </c>
      <c r="V26" s="99"/>
      <c r="W26" s="171">
        <f t="shared" si="1"/>
        <v>1809.9173553719008</v>
      </c>
      <c r="X26" s="100">
        <f t="shared" si="9"/>
        <v>2190</v>
      </c>
      <c r="Y26" s="182">
        <f t="shared" si="2"/>
        <v>0</v>
      </c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</row>
    <row r="27" spans="1:252" s="88" customFormat="1" ht="19.5" customHeight="1">
      <c r="A27" s="97">
        <v>4310458</v>
      </c>
      <c r="B27" s="59" t="s">
        <v>198</v>
      </c>
      <c r="C27" s="285">
        <v>10</v>
      </c>
      <c r="D27" s="286"/>
      <c r="E27" s="287">
        <v>23</v>
      </c>
      <c r="F27" s="288"/>
      <c r="G27" s="289">
        <v>414</v>
      </c>
      <c r="H27" s="290"/>
      <c r="I27" s="207">
        <v>30</v>
      </c>
      <c r="J27" s="177"/>
      <c r="K27" s="178"/>
      <c r="L27" s="177"/>
      <c r="M27" s="177"/>
      <c r="N27" s="177"/>
      <c r="O27" s="177"/>
      <c r="P27" s="177"/>
      <c r="Q27" s="177"/>
      <c r="R27" s="177"/>
      <c r="S27" s="177"/>
      <c r="T27" s="180">
        <f t="shared" si="0"/>
        <v>0</v>
      </c>
      <c r="U27" s="181">
        <v>2290</v>
      </c>
      <c r="V27" s="99"/>
      <c r="W27" s="171">
        <f t="shared" si="1"/>
        <v>1892.5619834710744</v>
      </c>
      <c r="X27" s="100">
        <f t="shared" si="9"/>
        <v>2290</v>
      </c>
      <c r="Y27" s="182">
        <f t="shared" si="2"/>
        <v>0</v>
      </c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</row>
    <row r="28" spans="1:252" s="88" customFormat="1" ht="19.95" customHeight="1">
      <c r="A28" s="97">
        <v>4320458</v>
      </c>
      <c r="B28" s="59" t="s">
        <v>198</v>
      </c>
      <c r="C28" s="285">
        <v>10</v>
      </c>
      <c r="D28" s="286"/>
      <c r="E28" s="287">
        <v>23</v>
      </c>
      <c r="F28" s="288"/>
      <c r="G28" s="289">
        <v>414</v>
      </c>
      <c r="H28" s="290"/>
      <c r="I28" s="207">
        <v>30</v>
      </c>
      <c r="J28" s="177"/>
      <c r="K28" s="178"/>
      <c r="L28" s="177"/>
      <c r="M28" s="177"/>
      <c r="N28" s="177"/>
      <c r="O28" s="177"/>
      <c r="P28" s="177"/>
      <c r="Q28" s="177"/>
      <c r="R28" s="177"/>
      <c r="S28" s="177"/>
      <c r="T28" s="180">
        <f t="shared" ref="T28:T30" si="11">SUM(J28:S28)</f>
        <v>0</v>
      </c>
      <c r="U28" s="181">
        <v>1790</v>
      </c>
      <c r="V28" s="99"/>
      <c r="W28" s="171">
        <f t="shared" ref="W28:W30" si="12">X28/1.21</f>
        <v>1479.3388429752067</v>
      </c>
      <c r="X28" s="100">
        <f t="shared" si="9"/>
        <v>1790</v>
      </c>
      <c r="Y28" s="182">
        <f t="shared" si="2"/>
        <v>0</v>
      </c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  <c r="GK28" s="87"/>
      <c r="GL28" s="87"/>
      <c r="GM28" s="87"/>
      <c r="GN28" s="87"/>
      <c r="GO28" s="87"/>
      <c r="GP28" s="87"/>
      <c r="GQ28" s="87"/>
      <c r="GR28" s="87"/>
      <c r="GS28" s="87"/>
      <c r="GT28" s="87"/>
      <c r="GU28" s="87"/>
      <c r="GV28" s="87"/>
      <c r="GW28" s="87"/>
      <c r="GX28" s="87"/>
      <c r="GY28" s="87"/>
      <c r="GZ28" s="87"/>
      <c r="HA28" s="87"/>
      <c r="HB28" s="87"/>
      <c r="HC28" s="87"/>
      <c r="HD28" s="87"/>
      <c r="HE28" s="87"/>
      <c r="HF28" s="87"/>
      <c r="HG28" s="87"/>
      <c r="HH28" s="87"/>
      <c r="HI28" s="87"/>
      <c r="HJ28" s="87"/>
      <c r="HK28" s="87"/>
      <c r="HL28" s="87"/>
      <c r="HM28" s="87"/>
      <c r="HN28" s="87"/>
      <c r="HO28" s="87"/>
      <c r="HP28" s="87"/>
      <c r="HQ28" s="87"/>
      <c r="HR28" s="87"/>
      <c r="HS28" s="87"/>
      <c r="HT28" s="87"/>
      <c r="HU28" s="87"/>
      <c r="HV28" s="87"/>
      <c r="HW28" s="87"/>
      <c r="HX28" s="87"/>
      <c r="HY28" s="87"/>
      <c r="HZ28" s="87"/>
      <c r="IA28" s="87"/>
      <c r="IB28" s="87"/>
      <c r="IC28" s="87"/>
      <c r="ID28" s="87"/>
      <c r="IE28" s="87"/>
      <c r="IF28" s="87"/>
      <c r="IG28" s="87"/>
      <c r="IH28" s="87"/>
      <c r="II28" s="87"/>
      <c r="IJ28" s="87"/>
      <c r="IK28" s="87"/>
      <c r="IL28" s="87"/>
      <c r="IM28" s="87"/>
      <c r="IN28" s="87"/>
      <c r="IO28" s="87"/>
      <c r="IP28" s="87"/>
      <c r="IQ28" s="87"/>
      <c r="IR28" s="87"/>
    </row>
    <row r="29" spans="1:252" s="88" customFormat="1" ht="19.95" customHeight="1">
      <c r="A29" s="97">
        <v>4300493</v>
      </c>
      <c r="B29" s="59" t="s">
        <v>198</v>
      </c>
      <c r="C29" s="285">
        <v>10</v>
      </c>
      <c r="D29" s="286">
        <v>10</v>
      </c>
      <c r="E29" s="293"/>
      <c r="F29" s="281"/>
      <c r="G29" s="293"/>
      <c r="H29" s="281"/>
      <c r="I29" s="203"/>
      <c r="J29" s="177"/>
      <c r="K29" s="178"/>
      <c r="L29" s="177"/>
      <c r="M29" s="177"/>
      <c r="N29" s="177"/>
      <c r="O29" s="177"/>
      <c r="P29" s="177"/>
      <c r="Q29" s="177"/>
      <c r="R29" s="177"/>
      <c r="S29" s="177"/>
      <c r="T29" s="180">
        <f t="shared" si="11"/>
        <v>0</v>
      </c>
      <c r="U29" s="181">
        <v>1790</v>
      </c>
      <c r="V29" s="99"/>
      <c r="W29" s="171">
        <f t="shared" si="12"/>
        <v>1479.3388429752067</v>
      </c>
      <c r="X29" s="100">
        <f t="shared" si="9"/>
        <v>1790</v>
      </c>
      <c r="Y29" s="182">
        <f t="shared" ref="Y29:Y30" si="13">(T29*X29)</f>
        <v>0</v>
      </c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</row>
    <row r="30" spans="1:252" s="88" customFormat="1" ht="19.5" customHeight="1">
      <c r="A30" s="97">
        <v>4320479</v>
      </c>
      <c r="B30" s="59" t="s">
        <v>199</v>
      </c>
      <c r="C30" s="285">
        <v>10</v>
      </c>
      <c r="D30" s="286">
        <v>10</v>
      </c>
      <c r="E30" s="293"/>
      <c r="F30" s="281"/>
      <c r="G30" s="293"/>
      <c r="H30" s="281"/>
      <c r="I30" s="203"/>
      <c r="J30" s="177"/>
      <c r="K30" s="178"/>
      <c r="L30" s="177"/>
      <c r="M30" s="177"/>
      <c r="N30" s="177"/>
      <c r="O30" s="177"/>
      <c r="P30" s="177"/>
      <c r="Q30" s="177"/>
      <c r="R30" s="177"/>
      <c r="S30" s="177"/>
      <c r="T30" s="180">
        <f t="shared" si="11"/>
        <v>0</v>
      </c>
      <c r="U30" s="181">
        <v>1690</v>
      </c>
      <c r="V30" s="99"/>
      <c r="W30" s="171">
        <f t="shared" si="12"/>
        <v>1396.6942148760331</v>
      </c>
      <c r="X30" s="100">
        <f t="shared" si="9"/>
        <v>1690</v>
      </c>
      <c r="Y30" s="182">
        <f t="shared" si="13"/>
        <v>0</v>
      </c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87"/>
      <c r="EE30" s="87"/>
      <c r="EF30" s="87"/>
      <c r="EG30" s="87"/>
      <c r="EH30" s="87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7"/>
      <c r="FL30" s="87"/>
      <c r="FM30" s="87"/>
      <c r="FN30" s="87"/>
      <c r="FO30" s="87"/>
      <c r="FP30" s="87"/>
      <c r="FQ30" s="87"/>
      <c r="FR30" s="87"/>
      <c r="FS30" s="87"/>
      <c r="FT30" s="87"/>
      <c r="FU30" s="87"/>
      <c r="FV30" s="87"/>
      <c r="FW30" s="87"/>
      <c r="FX30" s="87"/>
      <c r="FY30" s="87"/>
      <c r="FZ30" s="87"/>
      <c r="GA30" s="87"/>
      <c r="GB30" s="87"/>
      <c r="GC30" s="87"/>
      <c r="GD30" s="87"/>
      <c r="GE30" s="87"/>
      <c r="GF30" s="87"/>
      <c r="GG30" s="87"/>
      <c r="GH30" s="87"/>
      <c r="GI30" s="87"/>
      <c r="GJ30" s="87"/>
      <c r="GK30" s="87"/>
      <c r="GL30" s="87"/>
      <c r="GM30" s="87"/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7"/>
      <c r="GZ30" s="87"/>
      <c r="HA30" s="87"/>
      <c r="HB30" s="87"/>
      <c r="HC30" s="87"/>
      <c r="HD30" s="87"/>
      <c r="HE30" s="87"/>
      <c r="HF30" s="87"/>
      <c r="HG30" s="87"/>
      <c r="HH30" s="87"/>
      <c r="HI30" s="87"/>
      <c r="HJ30" s="87"/>
      <c r="HK30" s="87"/>
      <c r="HL30" s="87"/>
      <c r="HM30" s="87"/>
      <c r="HN30" s="87"/>
      <c r="HO30" s="87"/>
      <c r="HP30" s="87"/>
      <c r="HQ30" s="87"/>
      <c r="HR30" s="87"/>
      <c r="HS30" s="87"/>
      <c r="HT30" s="87"/>
      <c r="HU30" s="87"/>
      <c r="HV30" s="87"/>
      <c r="HW30" s="87"/>
      <c r="HX30" s="87"/>
      <c r="HY30" s="87"/>
      <c r="HZ30" s="87"/>
      <c r="IA30" s="87"/>
      <c r="IB30" s="87"/>
      <c r="IC30" s="87"/>
      <c r="ID30" s="87"/>
      <c r="IE30" s="87"/>
      <c r="IF30" s="87"/>
      <c r="IG30" s="87"/>
      <c r="IH30" s="87"/>
      <c r="II30" s="87"/>
      <c r="IJ30" s="87"/>
      <c r="IK30" s="87"/>
      <c r="IL30" s="87"/>
      <c r="IM30" s="87"/>
      <c r="IN30" s="87"/>
      <c r="IO30" s="87"/>
      <c r="IP30" s="87"/>
      <c r="IQ30" s="87"/>
      <c r="IR30" s="87"/>
    </row>
    <row r="31" spans="1:252" s="88" customFormat="1" ht="19.95" customHeight="1">
      <c r="A31" s="53"/>
      <c r="B31" s="166"/>
      <c r="C31" s="294" t="s">
        <v>49</v>
      </c>
      <c r="D31" s="295"/>
      <c r="E31" s="295"/>
      <c r="F31" s="295"/>
      <c r="G31" s="295"/>
      <c r="H31" s="295"/>
      <c r="I31" s="296"/>
      <c r="J31" s="93"/>
      <c r="K31" s="93"/>
      <c r="L31" s="93"/>
      <c r="M31" s="93"/>
      <c r="N31" s="93"/>
      <c r="O31" s="94"/>
      <c r="P31" s="95"/>
      <c r="Q31" s="95"/>
      <c r="R31" s="95"/>
      <c r="S31" s="95"/>
      <c r="T31" s="94"/>
      <c r="U31" s="95"/>
      <c r="V31" s="95"/>
      <c r="W31" s="95"/>
      <c r="X31" s="95"/>
      <c r="Y31" s="96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7"/>
      <c r="FL31" s="87"/>
      <c r="FM31" s="87"/>
      <c r="FN31" s="87"/>
      <c r="FO31" s="87"/>
      <c r="FP31" s="87"/>
      <c r="FQ31" s="87"/>
      <c r="FR31" s="87"/>
      <c r="FS31" s="87"/>
      <c r="FT31" s="87"/>
      <c r="FU31" s="87"/>
      <c r="FV31" s="87"/>
      <c r="FW31" s="87"/>
      <c r="FX31" s="87"/>
      <c r="FY31" s="87"/>
      <c r="FZ31" s="87"/>
      <c r="GA31" s="87"/>
      <c r="GB31" s="87"/>
      <c r="GC31" s="87"/>
      <c r="GD31" s="87"/>
      <c r="GE31" s="87"/>
      <c r="GF31" s="87"/>
      <c r="GG31" s="87"/>
      <c r="GH31" s="87"/>
      <c r="GI31" s="87"/>
      <c r="GJ31" s="87"/>
      <c r="GK31" s="87"/>
      <c r="GL31" s="87"/>
      <c r="GM31" s="87"/>
      <c r="GN31" s="87"/>
      <c r="GO31" s="87"/>
      <c r="GP31" s="87"/>
      <c r="GQ31" s="87"/>
      <c r="GR31" s="87"/>
      <c r="GS31" s="87"/>
      <c r="GT31" s="87"/>
      <c r="GU31" s="87"/>
      <c r="GV31" s="87"/>
      <c r="GW31" s="87"/>
      <c r="GX31" s="87"/>
      <c r="GY31" s="87"/>
      <c r="GZ31" s="87"/>
      <c r="HA31" s="87"/>
      <c r="HB31" s="87"/>
      <c r="HC31" s="87"/>
      <c r="HD31" s="87"/>
      <c r="HE31" s="87"/>
      <c r="HF31" s="87"/>
      <c r="HG31" s="87"/>
      <c r="HH31" s="87"/>
      <c r="HI31" s="87"/>
      <c r="HJ31" s="87"/>
      <c r="HK31" s="87"/>
      <c r="HL31" s="87"/>
      <c r="HM31" s="87"/>
      <c r="HN31" s="87"/>
      <c r="HO31" s="87"/>
      <c r="HP31" s="87"/>
      <c r="HQ31" s="87"/>
      <c r="HR31" s="87"/>
      <c r="HS31" s="87"/>
      <c r="HT31" s="87"/>
      <c r="HU31" s="87"/>
      <c r="HV31" s="87"/>
      <c r="HW31" s="87"/>
      <c r="HX31" s="87"/>
      <c r="HY31" s="87"/>
      <c r="HZ31" s="87"/>
      <c r="IA31" s="87"/>
      <c r="IB31" s="87"/>
      <c r="IC31" s="87"/>
      <c r="ID31" s="87"/>
      <c r="IE31" s="87"/>
      <c r="IF31" s="87"/>
      <c r="IG31" s="87"/>
      <c r="IH31" s="87"/>
      <c r="II31" s="87"/>
      <c r="IJ31" s="87"/>
      <c r="IK31" s="87"/>
      <c r="IL31" s="87"/>
      <c r="IM31" s="87"/>
      <c r="IN31" s="87"/>
      <c r="IO31" s="87"/>
      <c r="IP31" s="87"/>
      <c r="IQ31" s="87"/>
      <c r="IR31" s="87"/>
    </row>
    <row r="32" spans="1:252" s="88" customFormat="1" ht="23.4" customHeight="1">
      <c r="A32" s="97">
        <v>4300415</v>
      </c>
      <c r="B32" s="59" t="s">
        <v>200</v>
      </c>
      <c r="C32" s="285">
        <v>10</v>
      </c>
      <c r="D32" s="286"/>
      <c r="E32" s="287">
        <v>23</v>
      </c>
      <c r="F32" s="288"/>
      <c r="G32" s="289">
        <v>414</v>
      </c>
      <c r="H32" s="290"/>
      <c r="I32" s="207">
        <v>30</v>
      </c>
      <c r="J32" s="183"/>
      <c r="K32" s="184"/>
      <c r="L32" s="183"/>
      <c r="M32" s="183"/>
      <c r="N32" s="183"/>
      <c r="O32" s="183"/>
      <c r="P32" s="183"/>
      <c r="Q32" s="183"/>
      <c r="R32" s="185"/>
      <c r="S32" s="185"/>
      <c r="T32" s="180">
        <f t="shared" si="0"/>
        <v>0</v>
      </c>
      <c r="U32" s="181">
        <v>4390</v>
      </c>
      <c r="V32" s="99"/>
      <c r="W32" s="171">
        <f t="shared" si="1"/>
        <v>3628.0991735537191</v>
      </c>
      <c r="X32" s="100">
        <f>ROUND(U32+(U32*V32),0)</f>
        <v>4390</v>
      </c>
      <c r="Y32" s="182">
        <f>(T32*X32)</f>
        <v>0</v>
      </c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87"/>
      <c r="FM32" s="87"/>
      <c r="FN32" s="87"/>
      <c r="FO32" s="87"/>
      <c r="FP32" s="87"/>
      <c r="FQ32" s="87"/>
      <c r="FR32" s="87"/>
      <c r="FS32" s="87"/>
      <c r="FT32" s="87"/>
      <c r="FU32" s="87"/>
      <c r="FV32" s="87"/>
      <c r="FW32" s="87"/>
      <c r="FX32" s="87"/>
      <c r="FY32" s="87"/>
      <c r="FZ32" s="87"/>
      <c r="GA32" s="87"/>
      <c r="GB32" s="87"/>
      <c r="GC32" s="87"/>
      <c r="GD32" s="87"/>
      <c r="GE32" s="87"/>
      <c r="GF32" s="87"/>
      <c r="GG32" s="87"/>
      <c r="GH32" s="87"/>
      <c r="GI32" s="87"/>
      <c r="GJ32" s="87"/>
      <c r="GK32" s="87"/>
      <c r="GL32" s="87"/>
      <c r="GM32" s="87"/>
      <c r="GN32" s="87"/>
      <c r="GO32" s="87"/>
      <c r="GP32" s="87"/>
      <c r="GQ32" s="87"/>
      <c r="GR32" s="87"/>
      <c r="GS32" s="87"/>
      <c r="GT32" s="87"/>
      <c r="GU32" s="87"/>
      <c r="GV32" s="87"/>
      <c r="GW32" s="87"/>
      <c r="GX32" s="87"/>
      <c r="GY32" s="87"/>
      <c r="GZ32" s="87"/>
      <c r="HA32" s="87"/>
      <c r="HB32" s="87"/>
      <c r="HC32" s="87"/>
      <c r="HD32" s="87"/>
      <c r="HE32" s="87"/>
      <c r="HF32" s="87"/>
      <c r="HG32" s="87"/>
      <c r="HH32" s="87"/>
      <c r="HI32" s="87"/>
      <c r="HJ32" s="87"/>
      <c r="HK32" s="87"/>
      <c r="HL32" s="87"/>
      <c r="HM32" s="87"/>
      <c r="HN32" s="87"/>
      <c r="HO32" s="87"/>
      <c r="HP32" s="87"/>
      <c r="HQ32" s="87"/>
      <c r="HR32" s="87"/>
      <c r="HS32" s="87"/>
      <c r="HT32" s="87"/>
      <c r="HU32" s="87"/>
      <c r="HV32" s="87"/>
      <c r="HW32" s="87"/>
      <c r="HX32" s="87"/>
      <c r="HY32" s="87"/>
      <c r="HZ32" s="87"/>
      <c r="IA32" s="87"/>
      <c r="IB32" s="87"/>
      <c r="IC32" s="87"/>
      <c r="ID32" s="87"/>
      <c r="IE32" s="87"/>
      <c r="IF32" s="87"/>
      <c r="IG32" s="87"/>
      <c r="IH32" s="87"/>
      <c r="II32" s="87"/>
      <c r="IJ32" s="87"/>
      <c r="IK32" s="87"/>
      <c r="IL32" s="87"/>
      <c r="IM32" s="87"/>
      <c r="IN32" s="87"/>
      <c r="IO32" s="87"/>
      <c r="IP32" s="87"/>
      <c r="IQ32" s="87"/>
      <c r="IR32" s="87"/>
    </row>
    <row r="33" spans="1:252" s="88" customFormat="1" ht="18.600000000000001" customHeight="1">
      <c r="A33" s="91"/>
      <c r="B33" s="92"/>
      <c r="C33" s="272" t="s">
        <v>34</v>
      </c>
      <c r="D33" s="273"/>
      <c r="E33" s="273"/>
      <c r="F33" s="273"/>
      <c r="G33" s="91"/>
      <c r="H33" s="93"/>
      <c r="I33" s="93"/>
      <c r="J33" s="93"/>
      <c r="K33" s="93"/>
      <c r="L33" s="93"/>
      <c r="M33" s="93"/>
      <c r="N33" s="93"/>
      <c r="O33" s="94"/>
      <c r="P33" s="95"/>
      <c r="Q33" s="95"/>
      <c r="R33" s="95"/>
      <c r="S33" s="95"/>
      <c r="T33" s="94"/>
      <c r="U33" s="95"/>
      <c r="V33" s="95"/>
      <c r="W33" s="95"/>
      <c r="X33" s="95"/>
      <c r="Y33" s="96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87"/>
      <c r="FM33" s="87"/>
      <c r="FN33" s="87"/>
      <c r="FO33" s="87"/>
      <c r="FP33" s="87"/>
      <c r="FQ33" s="87"/>
      <c r="FR33" s="87"/>
      <c r="FS33" s="87"/>
      <c r="FT33" s="87"/>
      <c r="FU33" s="87"/>
      <c r="FV33" s="87"/>
      <c r="FW33" s="87"/>
      <c r="FX33" s="87"/>
      <c r="FY33" s="87"/>
      <c r="FZ33" s="87"/>
      <c r="GA33" s="87"/>
      <c r="GB33" s="87"/>
      <c r="GC33" s="87"/>
      <c r="GD33" s="87"/>
      <c r="GE33" s="87"/>
      <c r="GF33" s="87"/>
      <c r="GG33" s="87"/>
      <c r="GH33" s="87"/>
      <c r="GI33" s="87"/>
      <c r="GJ33" s="87"/>
      <c r="GK33" s="87"/>
      <c r="GL33" s="87"/>
      <c r="GM33" s="87"/>
      <c r="GN33" s="87"/>
      <c r="GO33" s="87"/>
      <c r="GP33" s="87"/>
      <c r="GQ33" s="87"/>
      <c r="GR33" s="87"/>
      <c r="GS33" s="87"/>
      <c r="GT33" s="87"/>
      <c r="GU33" s="87"/>
      <c r="GV33" s="87"/>
      <c r="GW33" s="87"/>
      <c r="GX33" s="87"/>
      <c r="GY33" s="87"/>
      <c r="GZ33" s="87"/>
      <c r="HA33" s="87"/>
      <c r="HB33" s="87"/>
      <c r="HC33" s="87"/>
      <c r="HD33" s="87"/>
      <c r="HE33" s="87"/>
      <c r="HF33" s="87"/>
      <c r="HG33" s="87"/>
      <c r="HH33" s="87"/>
      <c r="HI33" s="87"/>
      <c r="HJ33" s="87"/>
      <c r="HK33" s="87"/>
      <c r="HL33" s="87"/>
      <c r="HM33" s="87"/>
      <c r="HN33" s="87"/>
      <c r="HO33" s="87"/>
      <c r="HP33" s="87"/>
      <c r="HQ33" s="87"/>
      <c r="HR33" s="87"/>
      <c r="HS33" s="87"/>
      <c r="HT33" s="87"/>
      <c r="HU33" s="87"/>
      <c r="HV33" s="87"/>
      <c r="HW33" s="87"/>
      <c r="HX33" s="87"/>
      <c r="HY33" s="87"/>
      <c r="HZ33" s="87"/>
      <c r="IA33" s="87"/>
      <c r="IB33" s="87"/>
      <c r="IC33" s="87"/>
      <c r="ID33" s="87"/>
      <c r="IE33" s="87"/>
      <c r="IF33" s="87"/>
      <c r="IG33" s="87"/>
      <c r="IH33" s="87"/>
      <c r="II33" s="87"/>
      <c r="IJ33" s="87"/>
      <c r="IK33" s="87"/>
      <c r="IL33" s="87"/>
      <c r="IM33" s="87"/>
      <c r="IN33" s="87"/>
      <c r="IO33" s="87"/>
      <c r="IP33" s="87"/>
      <c r="IQ33" s="87"/>
      <c r="IR33" s="87"/>
    </row>
    <row r="34" spans="1:252" s="88" customFormat="1" ht="21.6" customHeight="1">
      <c r="A34" s="97">
        <v>4300448</v>
      </c>
      <c r="B34" s="59" t="s">
        <v>201</v>
      </c>
      <c r="C34" s="274">
        <v>1</v>
      </c>
      <c r="D34" s="275"/>
      <c r="E34" s="291">
        <v>2</v>
      </c>
      <c r="F34" s="292"/>
      <c r="G34" s="103"/>
      <c r="H34" s="175"/>
      <c r="I34" s="175"/>
      <c r="J34" s="183"/>
      <c r="K34" s="184"/>
      <c r="L34" s="183"/>
      <c r="M34" s="183"/>
      <c r="N34" s="183"/>
      <c r="O34" s="183"/>
      <c r="P34" s="183"/>
      <c r="Q34" s="183"/>
      <c r="R34" s="185"/>
      <c r="S34" s="185"/>
      <c r="T34" s="180">
        <f t="shared" si="0"/>
        <v>0</v>
      </c>
      <c r="U34" s="181">
        <v>3990</v>
      </c>
      <c r="V34" s="99"/>
      <c r="W34" s="171">
        <f t="shared" si="1"/>
        <v>3297.5206611570247</v>
      </c>
      <c r="X34" s="100">
        <f>ROUND(U34+(U34*V34),0)</f>
        <v>3990</v>
      </c>
      <c r="Y34" s="182">
        <f>(T34*X34)</f>
        <v>0</v>
      </c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  <c r="GK34" s="87"/>
      <c r="GL34" s="87"/>
      <c r="GM34" s="87"/>
      <c r="GN34" s="87"/>
      <c r="GO34" s="87"/>
      <c r="GP34" s="87"/>
      <c r="GQ34" s="87"/>
      <c r="GR34" s="87"/>
      <c r="GS34" s="87"/>
      <c r="GT34" s="87"/>
      <c r="GU34" s="87"/>
      <c r="GV34" s="87"/>
      <c r="GW34" s="87"/>
      <c r="GX34" s="87"/>
      <c r="GY34" s="87"/>
      <c r="GZ34" s="87"/>
      <c r="HA34" s="87"/>
      <c r="HB34" s="87"/>
      <c r="HC34" s="87"/>
      <c r="HD34" s="87"/>
      <c r="HE34" s="87"/>
      <c r="HF34" s="87"/>
      <c r="HG34" s="87"/>
      <c r="HH34" s="87"/>
      <c r="HI34" s="87"/>
      <c r="HJ34" s="87"/>
      <c r="HK34" s="87"/>
      <c r="HL34" s="87"/>
      <c r="HM34" s="87"/>
      <c r="HN34" s="87"/>
      <c r="HO34" s="87"/>
      <c r="HP34" s="87"/>
      <c r="HQ34" s="87"/>
      <c r="HR34" s="87"/>
      <c r="HS34" s="87"/>
      <c r="HT34" s="87"/>
      <c r="HU34" s="87"/>
      <c r="HV34" s="87"/>
      <c r="HW34" s="87"/>
      <c r="HX34" s="87"/>
      <c r="HY34" s="87"/>
      <c r="HZ34" s="87"/>
      <c r="IA34" s="87"/>
      <c r="IB34" s="87"/>
      <c r="IC34" s="87"/>
      <c r="ID34" s="87"/>
      <c r="IE34" s="87"/>
      <c r="IF34" s="87"/>
      <c r="IG34" s="87"/>
      <c r="IH34" s="87"/>
      <c r="II34" s="87"/>
      <c r="IJ34" s="87"/>
      <c r="IK34" s="87"/>
      <c r="IL34" s="87"/>
      <c r="IM34" s="87"/>
      <c r="IN34" s="87"/>
      <c r="IO34" s="87"/>
      <c r="IP34" s="87"/>
      <c r="IQ34" s="87"/>
      <c r="IR34" s="87"/>
    </row>
    <row r="35" spans="1:252" s="88" customFormat="1" ht="22.2" customHeight="1">
      <c r="A35" s="97">
        <v>4300449</v>
      </c>
      <c r="B35" s="59" t="s">
        <v>202</v>
      </c>
      <c r="C35" s="274">
        <v>1</v>
      </c>
      <c r="D35" s="275"/>
      <c r="E35" s="291">
        <v>2</v>
      </c>
      <c r="F35" s="292"/>
      <c r="G35" s="103"/>
      <c r="H35" s="175"/>
      <c r="I35" s="175"/>
      <c r="J35" s="183"/>
      <c r="K35" s="184"/>
      <c r="L35" s="183"/>
      <c r="M35" s="183"/>
      <c r="N35" s="183"/>
      <c r="O35" s="183"/>
      <c r="P35" s="183"/>
      <c r="Q35" s="183"/>
      <c r="R35" s="185"/>
      <c r="S35" s="185"/>
      <c r="T35" s="180">
        <f t="shared" si="0"/>
        <v>0</v>
      </c>
      <c r="U35" s="181">
        <v>3690</v>
      </c>
      <c r="V35" s="99"/>
      <c r="W35" s="171">
        <f t="shared" si="1"/>
        <v>3049.5867768595044</v>
      </c>
      <c r="X35" s="100">
        <f>ROUND(U35+(U35*V35),0)</f>
        <v>3690</v>
      </c>
      <c r="Y35" s="182">
        <f>(T35*X35)</f>
        <v>0</v>
      </c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87"/>
      <c r="FM35" s="87"/>
      <c r="FN35" s="87"/>
      <c r="FO35" s="87"/>
      <c r="FP35" s="87"/>
      <c r="FQ35" s="87"/>
      <c r="FR35" s="87"/>
      <c r="FS35" s="87"/>
      <c r="FT35" s="87"/>
      <c r="FU35" s="87"/>
      <c r="FV35" s="87"/>
      <c r="FW35" s="87"/>
      <c r="FX35" s="87"/>
      <c r="FY35" s="87"/>
      <c r="FZ35" s="87"/>
      <c r="GA35" s="87"/>
      <c r="GB35" s="87"/>
      <c r="GC35" s="87"/>
      <c r="GD35" s="87"/>
      <c r="GE35" s="87"/>
      <c r="GF35" s="87"/>
      <c r="GG35" s="87"/>
      <c r="GH35" s="87"/>
      <c r="GI35" s="87"/>
      <c r="GJ35" s="87"/>
      <c r="GK35" s="87"/>
      <c r="GL35" s="87"/>
      <c r="GM35" s="87"/>
      <c r="GN35" s="87"/>
      <c r="GO35" s="87"/>
      <c r="GP35" s="87"/>
      <c r="GQ35" s="87"/>
      <c r="GR35" s="87"/>
      <c r="GS35" s="87"/>
      <c r="GT35" s="87"/>
      <c r="GU35" s="87"/>
      <c r="GV35" s="87"/>
      <c r="GW35" s="87"/>
      <c r="GX35" s="87"/>
      <c r="GY35" s="87"/>
      <c r="GZ35" s="87"/>
      <c r="HA35" s="87"/>
      <c r="HB35" s="87"/>
      <c r="HC35" s="87"/>
      <c r="HD35" s="87"/>
      <c r="HE35" s="87"/>
      <c r="HF35" s="87"/>
      <c r="HG35" s="87"/>
      <c r="HH35" s="87"/>
      <c r="HI35" s="87"/>
      <c r="HJ35" s="87"/>
      <c r="HK35" s="87"/>
      <c r="HL35" s="87"/>
      <c r="HM35" s="87"/>
      <c r="HN35" s="87"/>
      <c r="HO35" s="87"/>
      <c r="HP35" s="87"/>
      <c r="HQ35" s="87"/>
      <c r="HR35" s="87"/>
      <c r="HS35" s="87"/>
      <c r="HT35" s="87"/>
      <c r="HU35" s="87"/>
      <c r="HV35" s="87"/>
      <c r="HW35" s="87"/>
      <c r="HX35" s="87"/>
      <c r="HY35" s="87"/>
      <c r="HZ35" s="87"/>
      <c r="IA35" s="87"/>
      <c r="IB35" s="87"/>
      <c r="IC35" s="87"/>
      <c r="ID35" s="87"/>
      <c r="IE35" s="87"/>
      <c r="IF35" s="87"/>
      <c r="IG35" s="87"/>
      <c r="IH35" s="87"/>
      <c r="II35" s="87"/>
      <c r="IJ35" s="87"/>
      <c r="IK35" s="87"/>
      <c r="IL35" s="87"/>
      <c r="IM35" s="87"/>
      <c r="IN35" s="87"/>
      <c r="IO35" s="87"/>
      <c r="IP35" s="87"/>
      <c r="IQ35" s="87"/>
      <c r="IR35" s="87"/>
    </row>
    <row r="36" spans="1:252" s="88" customFormat="1" ht="22.2" customHeight="1">
      <c r="A36" s="97">
        <v>4300508</v>
      </c>
      <c r="B36" s="59" t="s">
        <v>203</v>
      </c>
      <c r="C36" s="274">
        <v>1</v>
      </c>
      <c r="D36" s="275"/>
      <c r="E36" s="291">
        <v>2</v>
      </c>
      <c r="F36" s="292"/>
      <c r="G36" s="103"/>
      <c r="H36" s="204"/>
      <c r="I36" s="204"/>
      <c r="J36" s="183"/>
      <c r="K36" s="184"/>
      <c r="L36" s="183"/>
      <c r="M36" s="183"/>
      <c r="N36" s="183"/>
      <c r="O36" s="183"/>
      <c r="P36" s="183"/>
      <c r="Q36" s="183"/>
      <c r="R36" s="185"/>
      <c r="S36" s="185"/>
      <c r="T36" s="180">
        <f t="shared" ref="T36" si="14">SUM(J36:S36)</f>
        <v>0</v>
      </c>
      <c r="U36" s="181">
        <v>3790</v>
      </c>
      <c r="V36" s="99"/>
      <c r="W36" s="171">
        <f t="shared" ref="W36" si="15">X36/1.21</f>
        <v>3132.2314049586776</v>
      </c>
      <c r="X36" s="100">
        <f>ROUND(U36+(U36*V36),0)</f>
        <v>3790</v>
      </c>
      <c r="Y36" s="182">
        <f>(T36*X36)</f>
        <v>0</v>
      </c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  <c r="IO36" s="87"/>
      <c r="IP36" s="87"/>
      <c r="IQ36" s="87"/>
      <c r="IR36" s="87"/>
    </row>
    <row r="37" spans="1:252" s="88" customFormat="1" ht="4.95" customHeight="1">
      <c r="A37" s="53"/>
      <c r="B37" s="166"/>
      <c r="C37" s="271"/>
      <c r="D37" s="271"/>
      <c r="E37" s="271"/>
      <c r="F37" s="271"/>
      <c r="G37" s="271"/>
      <c r="H37" s="271"/>
      <c r="I37" s="271"/>
      <c r="J37" s="93"/>
      <c r="K37" s="93"/>
      <c r="L37" s="93"/>
      <c r="M37" s="93"/>
      <c r="N37" s="93"/>
      <c r="O37" s="94"/>
      <c r="P37" s="95"/>
      <c r="Q37" s="95"/>
      <c r="R37" s="95"/>
      <c r="S37" s="95"/>
      <c r="T37" s="94"/>
      <c r="U37" s="95"/>
      <c r="V37" s="95"/>
      <c r="W37" s="95"/>
      <c r="X37" s="95"/>
      <c r="Y37" s="96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87"/>
      <c r="IR37" s="87"/>
    </row>
    <row r="38" spans="1:252" s="88" customFormat="1" ht="21" customHeight="1">
      <c r="A38" s="97">
        <v>4300309</v>
      </c>
      <c r="B38" s="59" t="s">
        <v>159</v>
      </c>
      <c r="C38" s="280"/>
      <c r="D38" s="281"/>
      <c r="E38" s="280"/>
      <c r="F38" s="281"/>
      <c r="G38" s="280"/>
      <c r="H38" s="281"/>
      <c r="I38" s="204"/>
      <c r="J38" s="177"/>
      <c r="K38" s="178"/>
      <c r="L38" s="177"/>
      <c r="M38" s="177"/>
      <c r="N38" s="177"/>
      <c r="O38" s="177"/>
      <c r="P38" s="177"/>
      <c r="Q38" s="177"/>
      <c r="R38" s="179"/>
      <c r="S38" s="179"/>
      <c r="T38" s="180">
        <f>SUM(J38:S38)</f>
        <v>0</v>
      </c>
      <c r="U38" s="181">
        <v>1090</v>
      </c>
      <c r="V38" s="99"/>
      <c r="W38" s="171">
        <f>X38/1.21</f>
        <v>900.82644628099172</v>
      </c>
      <c r="X38" s="100">
        <f>ROUND(U38+(U38*V38),0)</f>
        <v>1090</v>
      </c>
      <c r="Y38" s="182">
        <f t="shared" ref="Y38" si="16">(T38*X38)</f>
        <v>0</v>
      </c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  <c r="IR38" s="87"/>
    </row>
    <row r="39" spans="1:252" s="88" customFormat="1" ht="21.6" customHeight="1">
      <c r="A39" s="314" t="s">
        <v>204</v>
      </c>
      <c r="B39" s="315"/>
      <c r="C39" s="315"/>
      <c r="D39" s="315"/>
      <c r="E39" s="315"/>
      <c r="F39" s="315"/>
      <c r="G39" s="315"/>
      <c r="H39" s="315"/>
      <c r="I39" s="104"/>
      <c r="J39" s="211" t="s">
        <v>11</v>
      </c>
      <c r="K39" s="211" t="s">
        <v>12</v>
      </c>
      <c r="L39" s="211" t="s">
        <v>13</v>
      </c>
      <c r="M39" s="211" t="s">
        <v>14</v>
      </c>
      <c r="N39" s="211" t="s">
        <v>15</v>
      </c>
      <c r="O39" s="211" t="s">
        <v>123</v>
      </c>
      <c r="P39" s="211" t="s">
        <v>36</v>
      </c>
      <c r="Q39" s="211" t="s">
        <v>37</v>
      </c>
      <c r="R39" s="211" t="s">
        <v>38</v>
      </c>
      <c r="S39" s="211" t="s">
        <v>39</v>
      </c>
      <c r="T39" s="120"/>
      <c r="U39" s="110"/>
      <c r="V39" s="110"/>
      <c r="W39" s="110"/>
      <c r="X39" s="111"/>
      <c r="Y39" s="112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  <c r="IO39" s="87"/>
      <c r="IP39" s="87"/>
      <c r="IQ39" s="87"/>
      <c r="IR39" s="87"/>
    </row>
    <row r="40" spans="1:252" s="88" customFormat="1" ht="21" customHeight="1">
      <c r="A40" s="113"/>
      <c r="B40" s="113"/>
      <c r="C40" s="272" t="s">
        <v>34</v>
      </c>
      <c r="D40" s="273"/>
      <c r="E40" s="273"/>
      <c r="F40" s="273"/>
      <c r="G40" s="91"/>
      <c r="H40" s="93"/>
      <c r="I40" s="93"/>
      <c r="J40" s="93"/>
      <c r="K40" s="93"/>
      <c r="L40" s="93"/>
      <c r="M40" s="93"/>
      <c r="N40" s="93"/>
      <c r="O40" s="94"/>
      <c r="P40" s="95"/>
      <c r="Q40" s="95"/>
      <c r="R40" s="95"/>
      <c r="S40" s="95"/>
      <c r="T40" s="94"/>
      <c r="U40" s="95"/>
      <c r="V40" s="95"/>
      <c r="W40" s="95"/>
      <c r="X40" s="95"/>
      <c r="Y40" s="96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  <c r="IO40" s="87"/>
      <c r="IP40" s="87"/>
      <c r="IQ40" s="87"/>
      <c r="IR40" s="87"/>
    </row>
    <row r="41" spans="1:252" s="88" customFormat="1" ht="21" customHeight="1">
      <c r="A41" s="97">
        <v>4300413</v>
      </c>
      <c r="B41" s="59" t="s">
        <v>205</v>
      </c>
      <c r="C41" s="282">
        <v>1</v>
      </c>
      <c r="D41" s="275"/>
      <c r="E41" s="283">
        <v>2</v>
      </c>
      <c r="F41" s="284"/>
      <c r="G41" s="280"/>
      <c r="H41" s="281"/>
      <c r="I41" s="204"/>
      <c r="J41" s="177"/>
      <c r="K41" s="178"/>
      <c r="L41" s="177"/>
      <c r="M41" s="177"/>
      <c r="N41" s="177"/>
      <c r="O41" s="177"/>
      <c r="P41" s="177"/>
      <c r="Q41" s="179"/>
      <c r="R41" s="179"/>
      <c r="S41" s="179"/>
      <c r="T41" s="180">
        <f>SUM(J41:S41)</f>
        <v>0</v>
      </c>
      <c r="U41" s="181">
        <v>2190</v>
      </c>
      <c r="V41" s="99"/>
      <c r="W41" s="171">
        <f>X41/1.21</f>
        <v>1809.9173553719008</v>
      </c>
      <c r="X41" s="100">
        <f>ROUND(U41+(U41*V41),0)</f>
        <v>2190</v>
      </c>
      <c r="Y41" s="182">
        <f t="shared" ref="Y41" si="17">(T41*X41)</f>
        <v>0</v>
      </c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  <c r="IO41" s="87"/>
      <c r="IP41" s="87"/>
      <c r="IQ41" s="87"/>
      <c r="IR41" s="87"/>
    </row>
    <row r="42" spans="1:252" s="88" customFormat="1" ht="3.6" customHeight="1">
      <c r="A42" s="53"/>
      <c r="B42" s="166"/>
      <c r="C42" s="271"/>
      <c r="D42" s="271"/>
      <c r="E42" s="271"/>
      <c r="F42" s="271"/>
      <c r="G42" s="271"/>
      <c r="H42" s="271"/>
      <c r="I42" s="271"/>
      <c r="J42" s="93"/>
      <c r="K42" s="93"/>
      <c r="L42" s="93"/>
      <c r="M42" s="93"/>
      <c r="N42" s="93"/>
      <c r="O42" s="94"/>
      <c r="P42" s="95"/>
      <c r="Q42" s="95"/>
      <c r="R42" s="95"/>
      <c r="S42" s="95"/>
      <c r="T42" s="94"/>
      <c r="U42" s="95"/>
      <c r="V42" s="95"/>
      <c r="W42" s="95"/>
      <c r="X42" s="95"/>
      <c r="Y42" s="96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  <c r="IO42" s="87"/>
      <c r="IP42" s="87"/>
      <c r="IQ42" s="87"/>
      <c r="IR42" s="87"/>
    </row>
    <row r="43" spans="1:252" s="88" customFormat="1" ht="22.2" customHeight="1">
      <c r="A43" s="97">
        <v>4300503</v>
      </c>
      <c r="B43" s="59" t="s">
        <v>206</v>
      </c>
      <c r="C43" s="274">
        <v>1</v>
      </c>
      <c r="D43" s="275"/>
      <c r="E43" s="276">
        <v>2</v>
      </c>
      <c r="F43" s="277"/>
      <c r="G43" s="102"/>
      <c r="H43" s="98"/>
      <c r="I43" s="98"/>
      <c r="J43" s="177"/>
      <c r="K43" s="178"/>
      <c r="L43" s="177"/>
      <c r="M43" s="177"/>
      <c r="N43" s="177"/>
      <c r="O43" s="177"/>
      <c r="P43" s="177"/>
      <c r="Q43" s="179"/>
      <c r="R43" s="179"/>
      <c r="S43" s="179"/>
      <c r="T43" s="180">
        <f t="shared" ref="T43:T59" si="18">SUM(J43:S43)</f>
        <v>0</v>
      </c>
      <c r="U43" s="181">
        <v>1890</v>
      </c>
      <c r="V43" s="99"/>
      <c r="W43" s="171">
        <f t="shared" ref="W43:W59" si="19">X43/1.21</f>
        <v>1561.9834710743803</v>
      </c>
      <c r="X43" s="100">
        <f>ROUND(U43+(U43*V43),0)</f>
        <v>1890</v>
      </c>
      <c r="Y43" s="182">
        <f>(T43*X43)</f>
        <v>0</v>
      </c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7"/>
      <c r="HT43" s="87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  <c r="IN43" s="87"/>
      <c r="IO43" s="87"/>
      <c r="IP43" s="87"/>
      <c r="IQ43" s="87"/>
      <c r="IR43" s="87"/>
    </row>
    <row r="44" spans="1:252" s="88" customFormat="1" ht="21.6" customHeight="1">
      <c r="A44" s="97">
        <v>4300414</v>
      </c>
      <c r="B44" s="59" t="s">
        <v>207</v>
      </c>
      <c r="C44" s="274">
        <v>1</v>
      </c>
      <c r="D44" s="275"/>
      <c r="E44" s="276">
        <v>2</v>
      </c>
      <c r="F44" s="277"/>
      <c r="G44" s="102"/>
      <c r="H44" s="98"/>
      <c r="I44" s="98"/>
      <c r="J44" s="177"/>
      <c r="K44" s="178"/>
      <c r="L44" s="177"/>
      <c r="M44" s="177"/>
      <c r="N44" s="177"/>
      <c r="O44" s="177"/>
      <c r="P44" s="177"/>
      <c r="Q44" s="179"/>
      <c r="R44" s="179"/>
      <c r="S44" s="179"/>
      <c r="T44" s="180">
        <f t="shared" si="18"/>
        <v>0</v>
      </c>
      <c r="U44" s="181">
        <v>1590</v>
      </c>
      <c r="V44" s="99"/>
      <c r="W44" s="171">
        <f t="shared" si="19"/>
        <v>1314.0495867768595</v>
      </c>
      <c r="X44" s="100">
        <f>ROUND(U44+(U44*V44),0)</f>
        <v>1590</v>
      </c>
      <c r="Y44" s="182">
        <f>(T44*X44)</f>
        <v>0</v>
      </c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  <c r="IO44" s="87"/>
      <c r="IP44" s="87"/>
      <c r="IQ44" s="87"/>
      <c r="IR44" s="87"/>
    </row>
    <row r="45" spans="1:252" s="88" customFormat="1" ht="22.2" customHeight="1">
      <c r="A45" s="55">
        <v>4320507</v>
      </c>
      <c r="B45" s="55" t="s">
        <v>208</v>
      </c>
      <c r="C45" s="274">
        <v>1</v>
      </c>
      <c r="D45" s="275"/>
      <c r="E45" s="283">
        <v>2</v>
      </c>
      <c r="F45" s="284"/>
      <c r="G45" s="102"/>
      <c r="H45" s="98"/>
      <c r="I45" s="98"/>
      <c r="J45" s="183"/>
      <c r="K45" s="183"/>
      <c r="L45" s="183"/>
      <c r="M45" s="183"/>
      <c r="N45" s="183"/>
      <c r="O45" s="183"/>
      <c r="P45" s="183"/>
      <c r="Q45" s="179"/>
      <c r="R45" s="179"/>
      <c r="S45" s="179"/>
      <c r="T45" s="180">
        <f t="shared" si="18"/>
        <v>0</v>
      </c>
      <c r="U45" s="186">
        <v>1490</v>
      </c>
      <c r="V45" s="99"/>
      <c r="W45" s="171">
        <f t="shared" si="19"/>
        <v>1231.404958677686</v>
      </c>
      <c r="X45" s="100">
        <f>ROUND(U45+(U45*V45),0)</f>
        <v>1490</v>
      </c>
      <c r="Y45" s="182">
        <f>(T45*X45)</f>
        <v>0</v>
      </c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7"/>
      <c r="FL45" s="87"/>
      <c r="FM45" s="87"/>
      <c r="FN45" s="87"/>
      <c r="FO45" s="87"/>
      <c r="FP45" s="87"/>
      <c r="FQ45" s="87"/>
      <c r="FR45" s="87"/>
      <c r="FS45" s="87"/>
      <c r="FT45" s="87"/>
      <c r="FU45" s="87"/>
      <c r="FV45" s="87"/>
      <c r="FW45" s="87"/>
      <c r="FX45" s="87"/>
      <c r="FY45" s="87"/>
      <c r="FZ45" s="87"/>
      <c r="GA45" s="87"/>
      <c r="GB45" s="87"/>
      <c r="GC45" s="87"/>
      <c r="GD45" s="87"/>
      <c r="GE45" s="87"/>
      <c r="GF45" s="87"/>
      <c r="GG45" s="87"/>
      <c r="GH45" s="87"/>
      <c r="GI45" s="87"/>
      <c r="GJ45" s="87"/>
      <c r="GK45" s="87"/>
      <c r="GL45" s="87"/>
      <c r="GM45" s="87"/>
      <c r="GN45" s="87"/>
      <c r="GO45" s="87"/>
      <c r="GP45" s="87"/>
      <c r="GQ45" s="87"/>
      <c r="GR45" s="87"/>
      <c r="GS45" s="87"/>
      <c r="GT45" s="87"/>
      <c r="GU45" s="87"/>
      <c r="GV45" s="87"/>
      <c r="GW45" s="87"/>
      <c r="GX45" s="87"/>
      <c r="GY45" s="87"/>
      <c r="GZ45" s="87"/>
      <c r="HA45" s="87"/>
      <c r="HB45" s="87"/>
      <c r="HC45" s="87"/>
      <c r="HD45" s="87"/>
      <c r="HE45" s="87"/>
      <c r="HF45" s="87"/>
      <c r="HG45" s="87"/>
      <c r="HH45" s="87"/>
      <c r="HI45" s="87"/>
      <c r="HJ45" s="87"/>
      <c r="HK45" s="87"/>
      <c r="HL45" s="87"/>
      <c r="HM45" s="87"/>
      <c r="HN45" s="87"/>
      <c r="HO45" s="87"/>
      <c r="HP45" s="87"/>
      <c r="HQ45" s="87"/>
      <c r="HR45" s="87"/>
      <c r="HS45" s="87"/>
      <c r="HT45" s="87"/>
      <c r="HU45" s="87"/>
      <c r="HV45" s="87"/>
      <c r="HW45" s="87"/>
      <c r="HX45" s="87"/>
      <c r="HY45" s="87"/>
      <c r="HZ45" s="87"/>
      <c r="IA45" s="87"/>
      <c r="IB45" s="87"/>
      <c r="IC45" s="87"/>
      <c r="ID45" s="87"/>
      <c r="IE45" s="87"/>
      <c r="IF45" s="87"/>
      <c r="IG45" s="87"/>
      <c r="IH45" s="87"/>
      <c r="II45" s="87"/>
      <c r="IJ45" s="87"/>
      <c r="IK45" s="87"/>
      <c r="IL45" s="87"/>
      <c r="IM45" s="87"/>
      <c r="IN45" s="87"/>
      <c r="IO45" s="87"/>
      <c r="IP45" s="87"/>
      <c r="IQ45" s="87"/>
      <c r="IR45" s="87"/>
    </row>
    <row r="46" spans="1:252" s="88" customFormat="1" ht="21.6" customHeight="1">
      <c r="A46" s="55">
        <v>4310507</v>
      </c>
      <c r="B46" s="55" t="s">
        <v>209</v>
      </c>
      <c r="C46" s="274">
        <v>1</v>
      </c>
      <c r="D46" s="275"/>
      <c r="E46" s="276">
        <v>2</v>
      </c>
      <c r="F46" s="277"/>
      <c r="G46" s="102"/>
      <c r="H46" s="98"/>
      <c r="I46" s="98"/>
      <c r="J46" s="183"/>
      <c r="K46" s="183"/>
      <c r="L46" s="183"/>
      <c r="M46" s="183"/>
      <c r="N46" s="183"/>
      <c r="O46" s="183"/>
      <c r="P46" s="183"/>
      <c r="Q46" s="179"/>
      <c r="R46" s="185"/>
      <c r="S46" s="185"/>
      <c r="T46" s="180">
        <f t="shared" si="18"/>
        <v>0</v>
      </c>
      <c r="U46" s="186">
        <v>1690</v>
      </c>
      <c r="V46" s="99"/>
      <c r="W46" s="171">
        <f t="shared" si="19"/>
        <v>1396.6942148760331</v>
      </c>
      <c r="X46" s="100">
        <f>ROUND(U46+(U46*V46),0)</f>
        <v>1690</v>
      </c>
      <c r="Y46" s="182">
        <f>(T46*X46)</f>
        <v>0</v>
      </c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7"/>
      <c r="FL46" s="87"/>
      <c r="FM46" s="87"/>
      <c r="FN46" s="87"/>
      <c r="FO46" s="87"/>
      <c r="FP46" s="87"/>
      <c r="FQ46" s="87"/>
      <c r="FR46" s="87"/>
      <c r="FS46" s="87"/>
      <c r="FT46" s="87"/>
      <c r="FU46" s="87"/>
      <c r="FV46" s="87"/>
      <c r="FW46" s="87"/>
      <c r="FX46" s="87"/>
      <c r="FY46" s="87"/>
      <c r="FZ46" s="87"/>
      <c r="GA46" s="87"/>
      <c r="GB46" s="87"/>
      <c r="GC46" s="87"/>
      <c r="GD46" s="87"/>
      <c r="GE46" s="87"/>
      <c r="GF46" s="87"/>
      <c r="GG46" s="87"/>
      <c r="GH46" s="87"/>
      <c r="GI46" s="87"/>
      <c r="GJ46" s="87"/>
      <c r="GK46" s="87"/>
      <c r="GL46" s="87"/>
      <c r="GM46" s="87"/>
      <c r="GN46" s="87"/>
      <c r="GO46" s="87"/>
      <c r="GP46" s="87"/>
      <c r="GQ46" s="87"/>
      <c r="GR46" s="87"/>
      <c r="GS46" s="87"/>
      <c r="GT46" s="87"/>
      <c r="GU46" s="87"/>
      <c r="GV46" s="87"/>
      <c r="GW46" s="87"/>
      <c r="GX46" s="87"/>
      <c r="GY46" s="87"/>
      <c r="GZ46" s="87"/>
      <c r="HA46" s="87"/>
      <c r="HB46" s="87"/>
      <c r="HC46" s="87"/>
      <c r="HD46" s="87"/>
      <c r="HE46" s="87"/>
      <c r="HF46" s="87"/>
      <c r="HG46" s="87"/>
      <c r="HH46" s="87"/>
      <c r="HI46" s="87"/>
      <c r="HJ46" s="87"/>
      <c r="HK46" s="87"/>
      <c r="HL46" s="87"/>
      <c r="HM46" s="87"/>
      <c r="HN46" s="87"/>
      <c r="HO46" s="87"/>
      <c r="HP46" s="87"/>
      <c r="HQ46" s="87"/>
      <c r="HR46" s="87"/>
      <c r="HS46" s="87"/>
      <c r="HT46" s="87"/>
      <c r="HU46" s="87"/>
      <c r="HV46" s="87"/>
      <c r="HW46" s="87"/>
      <c r="HX46" s="87"/>
      <c r="HY46" s="87"/>
      <c r="HZ46" s="87"/>
      <c r="IA46" s="87"/>
      <c r="IB46" s="87"/>
      <c r="IC46" s="87"/>
      <c r="ID46" s="87"/>
      <c r="IE46" s="87"/>
      <c r="IF46" s="87"/>
      <c r="IG46" s="87"/>
      <c r="IH46" s="87"/>
      <c r="II46" s="87"/>
      <c r="IJ46" s="87"/>
      <c r="IK46" s="87"/>
      <c r="IL46" s="87"/>
      <c r="IM46" s="87"/>
      <c r="IN46" s="87"/>
      <c r="IO46" s="87"/>
      <c r="IP46" s="87"/>
      <c r="IQ46" s="87"/>
      <c r="IR46" s="87"/>
    </row>
    <row r="47" spans="1:252" s="88" customFormat="1" ht="21" customHeight="1">
      <c r="A47" s="116"/>
      <c r="B47" s="56"/>
      <c r="C47" s="294" t="s">
        <v>49</v>
      </c>
      <c r="D47" s="295"/>
      <c r="E47" s="295"/>
      <c r="F47" s="295"/>
      <c r="G47" s="295"/>
      <c r="H47" s="295"/>
      <c r="I47" s="296"/>
      <c r="J47" s="93"/>
      <c r="K47" s="93"/>
      <c r="L47" s="93"/>
      <c r="M47" s="93"/>
      <c r="N47" s="93"/>
      <c r="O47" s="94"/>
      <c r="P47" s="95"/>
      <c r="Q47" s="95"/>
      <c r="R47" s="95"/>
      <c r="S47" s="95"/>
      <c r="T47" s="94"/>
      <c r="U47" s="95"/>
      <c r="V47" s="95"/>
      <c r="W47" s="95"/>
      <c r="X47" s="95"/>
      <c r="Y47" s="96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87"/>
      <c r="IR47" s="87"/>
    </row>
    <row r="48" spans="1:252" s="88" customFormat="1" ht="19.95" customHeight="1">
      <c r="A48" s="117">
        <v>4300417</v>
      </c>
      <c r="B48" s="57" t="s">
        <v>155</v>
      </c>
      <c r="C48" s="285">
        <v>10</v>
      </c>
      <c r="D48" s="286"/>
      <c r="E48" s="287">
        <v>23</v>
      </c>
      <c r="F48" s="288"/>
      <c r="G48" s="289">
        <v>414</v>
      </c>
      <c r="H48" s="290"/>
      <c r="I48" s="207">
        <v>30</v>
      </c>
      <c r="J48" s="183"/>
      <c r="K48" s="183"/>
      <c r="L48" s="183"/>
      <c r="M48" s="183"/>
      <c r="N48" s="183"/>
      <c r="O48" s="183"/>
      <c r="P48" s="183"/>
      <c r="Q48" s="179"/>
      <c r="R48" s="179"/>
      <c r="S48" s="179"/>
      <c r="T48" s="180">
        <f t="shared" si="18"/>
        <v>0</v>
      </c>
      <c r="U48" s="186">
        <v>2690</v>
      </c>
      <c r="V48" s="99"/>
      <c r="W48" s="171">
        <f t="shared" si="19"/>
        <v>2223.1404958677685</v>
      </c>
      <c r="X48" s="100">
        <f t="shared" ref="X48:X54" si="20">ROUND(U48+(U48*V48),0)</f>
        <v>2690</v>
      </c>
      <c r="Y48" s="182">
        <f t="shared" ref="Y48:Y54" si="21">(T48*X48)</f>
        <v>0</v>
      </c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87"/>
      <c r="GD48" s="87"/>
      <c r="GE48" s="87"/>
      <c r="GF48" s="87"/>
      <c r="GG48" s="87"/>
      <c r="GH48" s="87"/>
      <c r="GI48" s="87"/>
      <c r="GJ48" s="87"/>
      <c r="GK48" s="87"/>
      <c r="GL48" s="87"/>
      <c r="GM48" s="87"/>
      <c r="GN48" s="87"/>
      <c r="GO48" s="87"/>
      <c r="GP48" s="87"/>
      <c r="GQ48" s="87"/>
      <c r="GR48" s="87"/>
      <c r="GS48" s="87"/>
      <c r="GT48" s="87"/>
      <c r="GU48" s="87"/>
      <c r="GV48" s="87"/>
      <c r="GW48" s="87"/>
      <c r="GX48" s="87"/>
      <c r="GY48" s="87"/>
      <c r="GZ48" s="87"/>
      <c r="HA48" s="87"/>
      <c r="HB48" s="87"/>
      <c r="HC48" s="87"/>
      <c r="HD48" s="87"/>
      <c r="HE48" s="87"/>
      <c r="HF48" s="87"/>
      <c r="HG48" s="87"/>
      <c r="HH48" s="87"/>
      <c r="HI48" s="87"/>
      <c r="HJ48" s="87"/>
      <c r="HK48" s="87"/>
      <c r="HL48" s="87"/>
      <c r="HM48" s="87"/>
      <c r="HN48" s="87"/>
      <c r="HO48" s="87"/>
      <c r="HP48" s="87"/>
      <c r="HQ48" s="87"/>
      <c r="HR48" s="87"/>
      <c r="HS48" s="87"/>
      <c r="HT48" s="87"/>
      <c r="HU48" s="87"/>
      <c r="HV48" s="87"/>
      <c r="HW48" s="87"/>
      <c r="HX48" s="87"/>
      <c r="HY48" s="87"/>
      <c r="HZ48" s="87"/>
      <c r="IA48" s="87"/>
      <c r="IB48" s="87"/>
      <c r="IC48" s="87"/>
      <c r="ID48" s="87"/>
      <c r="IE48" s="87"/>
      <c r="IF48" s="87"/>
      <c r="IG48" s="87"/>
      <c r="IH48" s="87"/>
      <c r="II48" s="87"/>
      <c r="IJ48" s="87"/>
      <c r="IK48" s="87"/>
      <c r="IL48" s="87"/>
      <c r="IM48" s="87"/>
      <c r="IN48" s="87"/>
      <c r="IO48" s="87"/>
      <c r="IP48" s="87"/>
      <c r="IQ48" s="87"/>
      <c r="IR48" s="87"/>
    </row>
    <row r="49" spans="1:252" s="88" customFormat="1" ht="19.95" customHeight="1">
      <c r="A49" s="117">
        <v>4300418</v>
      </c>
      <c r="B49" s="57" t="s">
        <v>210</v>
      </c>
      <c r="C49" s="285">
        <v>10</v>
      </c>
      <c r="D49" s="286"/>
      <c r="E49" s="293"/>
      <c r="F49" s="281"/>
      <c r="G49" s="289">
        <v>414</v>
      </c>
      <c r="H49" s="290"/>
      <c r="I49" s="207">
        <v>30</v>
      </c>
      <c r="J49" s="183"/>
      <c r="K49" s="183"/>
      <c r="L49" s="183"/>
      <c r="M49" s="183"/>
      <c r="N49" s="183"/>
      <c r="O49" s="183"/>
      <c r="P49" s="183"/>
      <c r="Q49" s="187"/>
      <c r="R49" s="185"/>
      <c r="S49" s="185"/>
      <c r="T49" s="180">
        <f t="shared" si="18"/>
        <v>0</v>
      </c>
      <c r="U49" s="186">
        <v>2390</v>
      </c>
      <c r="V49" s="99"/>
      <c r="W49" s="171">
        <f t="shared" si="19"/>
        <v>1975.206611570248</v>
      </c>
      <c r="X49" s="100">
        <f t="shared" si="20"/>
        <v>2390</v>
      </c>
      <c r="Y49" s="182">
        <f t="shared" si="21"/>
        <v>0</v>
      </c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7"/>
      <c r="FL49" s="87"/>
      <c r="FM49" s="87"/>
      <c r="FN49" s="87"/>
      <c r="FO49" s="87"/>
      <c r="FP49" s="87"/>
      <c r="FQ49" s="87"/>
      <c r="FR49" s="87"/>
      <c r="FS49" s="87"/>
      <c r="FT49" s="87"/>
      <c r="FU49" s="87"/>
      <c r="FV49" s="87"/>
      <c r="FW49" s="87"/>
      <c r="FX49" s="87"/>
      <c r="FY49" s="87"/>
      <c r="FZ49" s="87"/>
      <c r="GA49" s="87"/>
      <c r="GB49" s="87"/>
      <c r="GC49" s="87"/>
      <c r="GD49" s="87"/>
      <c r="GE49" s="87"/>
      <c r="GF49" s="87"/>
      <c r="GG49" s="87"/>
      <c r="GH49" s="87"/>
      <c r="GI49" s="87"/>
      <c r="GJ49" s="87"/>
      <c r="GK49" s="87"/>
      <c r="GL49" s="87"/>
      <c r="GM49" s="87"/>
      <c r="GN49" s="87"/>
      <c r="GO49" s="87"/>
      <c r="GP49" s="87"/>
      <c r="GQ49" s="87"/>
      <c r="GR49" s="87"/>
      <c r="GS49" s="87"/>
      <c r="GT49" s="87"/>
      <c r="GU49" s="87"/>
      <c r="GV49" s="87"/>
      <c r="GW49" s="87"/>
      <c r="GX49" s="87"/>
      <c r="GY49" s="87"/>
      <c r="GZ49" s="87"/>
      <c r="HA49" s="87"/>
      <c r="HB49" s="87"/>
      <c r="HC49" s="87"/>
      <c r="HD49" s="87"/>
      <c r="HE49" s="87"/>
      <c r="HF49" s="87"/>
      <c r="HG49" s="87"/>
      <c r="HH49" s="87"/>
      <c r="HI49" s="87"/>
      <c r="HJ49" s="87"/>
      <c r="HK49" s="87"/>
      <c r="HL49" s="87"/>
      <c r="HM49" s="87"/>
      <c r="HN49" s="87"/>
      <c r="HO49" s="87"/>
      <c r="HP49" s="87"/>
      <c r="HQ49" s="87"/>
      <c r="HR49" s="87"/>
      <c r="HS49" s="87"/>
      <c r="HT49" s="87"/>
      <c r="HU49" s="87"/>
      <c r="HV49" s="87"/>
      <c r="HW49" s="87"/>
      <c r="HX49" s="87"/>
      <c r="HY49" s="87"/>
      <c r="HZ49" s="87"/>
      <c r="IA49" s="87"/>
      <c r="IB49" s="87"/>
      <c r="IC49" s="87"/>
      <c r="ID49" s="87"/>
      <c r="IE49" s="87"/>
      <c r="IF49" s="87"/>
      <c r="IG49" s="87"/>
      <c r="IH49" s="87"/>
      <c r="II49" s="87"/>
      <c r="IJ49" s="87"/>
      <c r="IK49" s="87"/>
      <c r="IL49" s="87"/>
      <c r="IM49" s="87"/>
      <c r="IN49" s="87"/>
      <c r="IO49" s="87"/>
      <c r="IP49" s="87"/>
      <c r="IQ49" s="87"/>
      <c r="IR49" s="87"/>
    </row>
    <row r="50" spans="1:252" s="88" customFormat="1" ht="19.95" customHeight="1">
      <c r="A50" s="117">
        <v>4300501</v>
      </c>
      <c r="B50" s="57" t="s">
        <v>211</v>
      </c>
      <c r="C50" s="285">
        <v>10</v>
      </c>
      <c r="D50" s="286">
        <v>10</v>
      </c>
      <c r="E50" s="297">
        <v>75</v>
      </c>
      <c r="F50" s="298"/>
      <c r="G50" s="293"/>
      <c r="H50" s="281">
        <v>57</v>
      </c>
      <c r="I50" s="203"/>
      <c r="J50" s="183"/>
      <c r="K50" s="183"/>
      <c r="L50" s="183"/>
      <c r="M50" s="183"/>
      <c r="N50" s="183"/>
      <c r="O50" s="183"/>
      <c r="P50" s="183"/>
      <c r="Q50" s="187"/>
      <c r="R50" s="185"/>
      <c r="S50" s="185"/>
      <c r="T50" s="180">
        <f t="shared" si="18"/>
        <v>0</v>
      </c>
      <c r="U50" s="186">
        <v>2190</v>
      </c>
      <c r="V50" s="99"/>
      <c r="W50" s="171">
        <f t="shared" si="19"/>
        <v>1809.9173553719008</v>
      </c>
      <c r="X50" s="100">
        <f t="shared" si="20"/>
        <v>2190</v>
      </c>
      <c r="Y50" s="182">
        <f t="shared" si="21"/>
        <v>0</v>
      </c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  <c r="IM50" s="87"/>
      <c r="IN50" s="87"/>
      <c r="IO50" s="87"/>
      <c r="IP50" s="87"/>
      <c r="IQ50" s="87"/>
      <c r="IR50" s="87"/>
    </row>
    <row r="51" spans="1:252" s="88" customFormat="1" ht="19.95" customHeight="1">
      <c r="A51" s="117">
        <v>4310459</v>
      </c>
      <c r="B51" s="57" t="s">
        <v>212</v>
      </c>
      <c r="C51" s="285">
        <v>10</v>
      </c>
      <c r="D51" s="286"/>
      <c r="E51" s="287">
        <v>23</v>
      </c>
      <c r="F51" s="288"/>
      <c r="G51" s="289">
        <v>414</v>
      </c>
      <c r="H51" s="290"/>
      <c r="I51" s="207">
        <v>30</v>
      </c>
      <c r="J51" s="183"/>
      <c r="K51" s="183"/>
      <c r="L51" s="183"/>
      <c r="M51" s="183"/>
      <c r="N51" s="183"/>
      <c r="O51" s="183"/>
      <c r="P51" s="183"/>
      <c r="Q51" s="179"/>
      <c r="R51" s="179"/>
      <c r="S51" s="179"/>
      <c r="T51" s="180">
        <f t="shared" ref="T51:T53" si="22">SUM(J51:S51)</f>
        <v>0</v>
      </c>
      <c r="U51" s="186">
        <v>2290</v>
      </c>
      <c r="V51" s="99"/>
      <c r="W51" s="171">
        <f t="shared" ref="W51:W53" si="23">X51/1.21</f>
        <v>1892.5619834710744</v>
      </c>
      <c r="X51" s="100">
        <f t="shared" si="20"/>
        <v>2290</v>
      </c>
      <c r="Y51" s="182">
        <f t="shared" si="21"/>
        <v>0</v>
      </c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87"/>
      <c r="GD51" s="87"/>
      <c r="GE51" s="87"/>
      <c r="GF51" s="87"/>
      <c r="GG51" s="87"/>
      <c r="GH51" s="87"/>
      <c r="GI51" s="87"/>
      <c r="GJ51" s="87"/>
      <c r="GK51" s="87"/>
      <c r="GL51" s="87"/>
      <c r="GM51" s="87"/>
      <c r="GN51" s="87"/>
      <c r="GO51" s="87"/>
      <c r="GP51" s="87"/>
      <c r="GQ51" s="87"/>
      <c r="GR51" s="87"/>
      <c r="GS51" s="87"/>
      <c r="GT51" s="87"/>
      <c r="GU51" s="87"/>
      <c r="GV51" s="87"/>
      <c r="GW51" s="87"/>
      <c r="GX51" s="87"/>
      <c r="GY51" s="87"/>
      <c r="GZ51" s="87"/>
      <c r="HA51" s="87"/>
      <c r="HB51" s="87"/>
      <c r="HC51" s="87"/>
      <c r="HD51" s="87"/>
      <c r="HE51" s="87"/>
      <c r="HF51" s="87"/>
      <c r="HG51" s="87"/>
      <c r="HH51" s="87"/>
      <c r="HI51" s="87"/>
      <c r="HJ51" s="87"/>
      <c r="HK51" s="87"/>
      <c r="HL51" s="87"/>
      <c r="HM51" s="87"/>
      <c r="HN51" s="87"/>
      <c r="HO51" s="87"/>
      <c r="HP51" s="87"/>
      <c r="HQ51" s="87"/>
      <c r="HR51" s="87"/>
      <c r="HS51" s="87"/>
      <c r="HT51" s="87"/>
      <c r="HU51" s="87"/>
      <c r="HV51" s="87"/>
      <c r="HW51" s="87"/>
      <c r="HX51" s="87"/>
      <c r="HY51" s="87"/>
      <c r="HZ51" s="87"/>
      <c r="IA51" s="87"/>
      <c r="IB51" s="87"/>
      <c r="IC51" s="87"/>
      <c r="ID51" s="87"/>
      <c r="IE51" s="87"/>
      <c r="IF51" s="87"/>
      <c r="IG51" s="87"/>
      <c r="IH51" s="87"/>
      <c r="II51" s="87"/>
      <c r="IJ51" s="87"/>
      <c r="IK51" s="87"/>
      <c r="IL51" s="87"/>
      <c r="IM51" s="87"/>
      <c r="IN51" s="87"/>
      <c r="IO51" s="87"/>
      <c r="IP51" s="87"/>
      <c r="IQ51" s="87"/>
      <c r="IR51" s="87"/>
    </row>
    <row r="52" spans="1:252" s="88" customFormat="1" ht="19.95" customHeight="1">
      <c r="A52" s="117">
        <v>4320459</v>
      </c>
      <c r="B52" s="57" t="s">
        <v>212</v>
      </c>
      <c r="C52" s="285">
        <v>10</v>
      </c>
      <c r="D52" s="286"/>
      <c r="E52" s="287">
        <v>23</v>
      </c>
      <c r="F52" s="288"/>
      <c r="G52" s="289">
        <v>414</v>
      </c>
      <c r="H52" s="290"/>
      <c r="I52" s="207">
        <v>30</v>
      </c>
      <c r="J52" s="183"/>
      <c r="K52" s="183"/>
      <c r="L52" s="183"/>
      <c r="M52" s="183"/>
      <c r="N52" s="183"/>
      <c r="O52" s="183"/>
      <c r="P52" s="183"/>
      <c r="Q52" s="187"/>
      <c r="R52" s="185"/>
      <c r="S52" s="185"/>
      <c r="T52" s="180">
        <f t="shared" si="22"/>
        <v>0</v>
      </c>
      <c r="U52" s="186">
        <v>1790</v>
      </c>
      <c r="V52" s="99"/>
      <c r="W52" s="171">
        <f t="shared" si="23"/>
        <v>1479.3388429752067</v>
      </c>
      <c r="X52" s="100">
        <f t="shared" si="20"/>
        <v>1790</v>
      </c>
      <c r="Y52" s="182">
        <f t="shared" si="21"/>
        <v>0</v>
      </c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7"/>
      <c r="FL52" s="87"/>
      <c r="FM52" s="87"/>
      <c r="FN52" s="87"/>
      <c r="FO52" s="87"/>
      <c r="FP52" s="87"/>
      <c r="FQ52" s="87"/>
      <c r="FR52" s="87"/>
      <c r="FS52" s="87"/>
      <c r="FT52" s="87"/>
      <c r="FU52" s="87"/>
      <c r="FV52" s="87"/>
      <c r="FW52" s="87"/>
      <c r="FX52" s="87"/>
      <c r="FY52" s="87"/>
      <c r="FZ52" s="87"/>
      <c r="GA52" s="87"/>
      <c r="GB52" s="87"/>
      <c r="GC52" s="87"/>
      <c r="GD52" s="87"/>
      <c r="GE52" s="87"/>
      <c r="GF52" s="87"/>
      <c r="GG52" s="87"/>
      <c r="GH52" s="87"/>
      <c r="GI52" s="87"/>
      <c r="GJ52" s="87"/>
      <c r="GK52" s="87"/>
      <c r="GL52" s="87"/>
      <c r="GM52" s="87"/>
      <c r="GN52" s="87"/>
      <c r="GO52" s="87"/>
      <c r="GP52" s="87"/>
      <c r="GQ52" s="87"/>
      <c r="GR52" s="87"/>
      <c r="GS52" s="87"/>
      <c r="GT52" s="87"/>
      <c r="GU52" s="87"/>
      <c r="GV52" s="87"/>
      <c r="GW52" s="87"/>
      <c r="GX52" s="87"/>
      <c r="GY52" s="87"/>
      <c r="GZ52" s="87"/>
      <c r="HA52" s="87"/>
      <c r="HB52" s="87"/>
      <c r="HC52" s="87"/>
      <c r="HD52" s="87"/>
      <c r="HE52" s="87"/>
      <c r="HF52" s="87"/>
      <c r="HG52" s="87"/>
      <c r="HH52" s="87"/>
      <c r="HI52" s="87"/>
      <c r="HJ52" s="87"/>
      <c r="HK52" s="87"/>
      <c r="HL52" s="87"/>
      <c r="HM52" s="87"/>
      <c r="HN52" s="87"/>
      <c r="HO52" s="87"/>
      <c r="HP52" s="87"/>
      <c r="HQ52" s="87"/>
      <c r="HR52" s="87"/>
      <c r="HS52" s="87"/>
      <c r="HT52" s="87"/>
      <c r="HU52" s="87"/>
      <c r="HV52" s="87"/>
      <c r="HW52" s="87"/>
      <c r="HX52" s="87"/>
      <c r="HY52" s="87"/>
      <c r="HZ52" s="87"/>
      <c r="IA52" s="87"/>
      <c r="IB52" s="87"/>
      <c r="IC52" s="87"/>
      <c r="ID52" s="87"/>
      <c r="IE52" s="87"/>
      <c r="IF52" s="87"/>
      <c r="IG52" s="87"/>
      <c r="IH52" s="87"/>
      <c r="II52" s="87"/>
      <c r="IJ52" s="87"/>
      <c r="IK52" s="87"/>
      <c r="IL52" s="87"/>
      <c r="IM52" s="87"/>
      <c r="IN52" s="87"/>
      <c r="IO52" s="87"/>
      <c r="IP52" s="87"/>
      <c r="IQ52" s="87"/>
      <c r="IR52" s="87"/>
    </row>
    <row r="53" spans="1:252" s="88" customFormat="1" ht="19.95" customHeight="1">
      <c r="A53" s="117">
        <v>4300494</v>
      </c>
      <c r="B53" s="57" t="s">
        <v>213</v>
      </c>
      <c r="C53" s="285">
        <v>10</v>
      </c>
      <c r="D53" s="286">
        <v>10</v>
      </c>
      <c r="E53" s="293"/>
      <c r="F53" s="281"/>
      <c r="G53" s="293"/>
      <c r="H53" s="281"/>
      <c r="I53" s="203"/>
      <c r="J53" s="183"/>
      <c r="K53" s="183"/>
      <c r="L53" s="183"/>
      <c r="M53" s="183"/>
      <c r="N53" s="183"/>
      <c r="O53" s="183"/>
      <c r="P53" s="183"/>
      <c r="Q53" s="187"/>
      <c r="R53" s="185"/>
      <c r="S53" s="185"/>
      <c r="T53" s="180">
        <f t="shared" si="22"/>
        <v>0</v>
      </c>
      <c r="U53" s="186">
        <v>1790</v>
      </c>
      <c r="V53" s="99"/>
      <c r="W53" s="171">
        <f t="shared" si="23"/>
        <v>1479.3388429752067</v>
      </c>
      <c r="X53" s="100">
        <f t="shared" si="20"/>
        <v>1790</v>
      </c>
      <c r="Y53" s="182">
        <f t="shared" si="21"/>
        <v>0</v>
      </c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7"/>
      <c r="FL53" s="87"/>
      <c r="FM53" s="87"/>
      <c r="FN53" s="87"/>
      <c r="FO53" s="87"/>
      <c r="FP53" s="87"/>
      <c r="FQ53" s="87"/>
      <c r="FR53" s="87"/>
      <c r="FS53" s="87"/>
      <c r="FT53" s="87"/>
      <c r="FU53" s="87"/>
      <c r="FV53" s="87"/>
      <c r="FW53" s="87"/>
      <c r="FX53" s="87"/>
      <c r="FY53" s="87"/>
      <c r="FZ53" s="87"/>
      <c r="GA53" s="87"/>
      <c r="GB53" s="87"/>
      <c r="GC53" s="87"/>
      <c r="GD53" s="87"/>
      <c r="GE53" s="87"/>
      <c r="GF53" s="87"/>
      <c r="GG53" s="87"/>
      <c r="GH53" s="87"/>
      <c r="GI53" s="87"/>
      <c r="GJ53" s="87"/>
      <c r="GK53" s="87"/>
      <c r="GL53" s="87"/>
      <c r="GM53" s="87"/>
      <c r="GN53" s="87"/>
      <c r="GO53" s="87"/>
      <c r="GP53" s="87"/>
      <c r="GQ53" s="87"/>
      <c r="GR53" s="87"/>
      <c r="GS53" s="87"/>
      <c r="GT53" s="87"/>
      <c r="GU53" s="87"/>
      <c r="GV53" s="87"/>
      <c r="GW53" s="87"/>
      <c r="GX53" s="87"/>
      <c r="GY53" s="87"/>
      <c r="GZ53" s="87"/>
      <c r="HA53" s="87"/>
      <c r="HB53" s="87"/>
      <c r="HC53" s="87"/>
      <c r="HD53" s="87"/>
      <c r="HE53" s="87"/>
      <c r="HF53" s="87"/>
      <c r="HG53" s="87"/>
      <c r="HH53" s="87"/>
      <c r="HI53" s="87"/>
      <c r="HJ53" s="87"/>
      <c r="HK53" s="87"/>
      <c r="HL53" s="87"/>
      <c r="HM53" s="87"/>
      <c r="HN53" s="87"/>
      <c r="HO53" s="87"/>
      <c r="HP53" s="87"/>
      <c r="HQ53" s="87"/>
      <c r="HR53" s="87"/>
      <c r="HS53" s="87"/>
      <c r="HT53" s="87"/>
      <c r="HU53" s="87"/>
      <c r="HV53" s="87"/>
      <c r="HW53" s="87"/>
      <c r="HX53" s="87"/>
      <c r="HY53" s="87"/>
      <c r="HZ53" s="87"/>
      <c r="IA53" s="87"/>
      <c r="IB53" s="87"/>
      <c r="IC53" s="87"/>
      <c r="ID53" s="87"/>
      <c r="IE53" s="87"/>
      <c r="IF53" s="87"/>
      <c r="IG53" s="87"/>
      <c r="IH53" s="87"/>
      <c r="II53" s="87"/>
      <c r="IJ53" s="87"/>
      <c r="IK53" s="87"/>
      <c r="IL53" s="87"/>
      <c r="IM53" s="87"/>
      <c r="IN53" s="87"/>
      <c r="IO53" s="87"/>
      <c r="IP53" s="87"/>
      <c r="IQ53" s="87"/>
      <c r="IR53" s="87"/>
    </row>
    <row r="54" spans="1:252" s="88" customFormat="1" ht="19.95" customHeight="1">
      <c r="A54" s="117">
        <v>4300460</v>
      </c>
      <c r="B54" s="57" t="s">
        <v>214</v>
      </c>
      <c r="C54" s="285">
        <v>10</v>
      </c>
      <c r="D54" s="286">
        <v>10</v>
      </c>
      <c r="E54" s="293"/>
      <c r="F54" s="281"/>
      <c r="G54" s="293"/>
      <c r="H54" s="281"/>
      <c r="I54" s="203"/>
      <c r="J54" s="183"/>
      <c r="K54" s="183"/>
      <c r="L54" s="183"/>
      <c r="M54" s="183"/>
      <c r="N54" s="183"/>
      <c r="O54" s="183"/>
      <c r="P54" s="183"/>
      <c r="Q54" s="187"/>
      <c r="R54" s="185"/>
      <c r="S54" s="185"/>
      <c r="T54" s="180">
        <f t="shared" ref="T54" si="24">SUM(J54:S54)</f>
        <v>0</v>
      </c>
      <c r="U54" s="186">
        <v>1690</v>
      </c>
      <c r="V54" s="99"/>
      <c r="W54" s="171">
        <f t="shared" ref="W54" si="25">X54/1.21</f>
        <v>1396.6942148760331</v>
      </c>
      <c r="X54" s="100">
        <f t="shared" si="20"/>
        <v>1690</v>
      </c>
      <c r="Y54" s="182">
        <f t="shared" si="21"/>
        <v>0</v>
      </c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7"/>
      <c r="FL54" s="87"/>
      <c r="FM54" s="87"/>
      <c r="FN54" s="87"/>
      <c r="FO54" s="87"/>
      <c r="FP54" s="87"/>
      <c r="FQ54" s="87"/>
      <c r="FR54" s="87"/>
      <c r="FS54" s="87"/>
      <c r="FT54" s="87"/>
      <c r="FU54" s="87"/>
      <c r="FV54" s="87"/>
      <c r="FW54" s="87"/>
      <c r="FX54" s="87"/>
      <c r="FY54" s="87"/>
      <c r="FZ54" s="87"/>
      <c r="GA54" s="87"/>
      <c r="GB54" s="87"/>
      <c r="GC54" s="87"/>
      <c r="GD54" s="87"/>
      <c r="GE54" s="87"/>
      <c r="GF54" s="87"/>
      <c r="GG54" s="87"/>
      <c r="GH54" s="87"/>
      <c r="GI54" s="87"/>
      <c r="GJ54" s="87"/>
      <c r="GK54" s="87"/>
      <c r="GL54" s="87"/>
      <c r="GM54" s="87"/>
      <c r="GN54" s="87"/>
      <c r="GO54" s="87"/>
      <c r="GP54" s="87"/>
      <c r="GQ54" s="87"/>
      <c r="GR54" s="87"/>
      <c r="GS54" s="87"/>
      <c r="GT54" s="87"/>
      <c r="GU54" s="87"/>
      <c r="GV54" s="87"/>
      <c r="GW54" s="87"/>
      <c r="GX54" s="87"/>
      <c r="GY54" s="87"/>
      <c r="GZ54" s="87"/>
      <c r="HA54" s="87"/>
      <c r="HB54" s="87"/>
      <c r="HC54" s="87"/>
      <c r="HD54" s="87"/>
      <c r="HE54" s="87"/>
      <c r="HF54" s="87"/>
      <c r="HG54" s="87"/>
      <c r="HH54" s="87"/>
      <c r="HI54" s="87"/>
      <c r="HJ54" s="87"/>
      <c r="HK54" s="87"/>
      <c r="HL54" s="87"/>
      <c r="HM54" s="87"/>
      <c r="HN54" s="87"/>
      <c r="HO54" s="87"/>
      <c r="HP54" s="87"/>
      <c r="HQ54" s="87"/>
      <c r="HR54" s="87"/>
      <c r="HS54" s="87"/>
      <c r="HT54" s="87"/>
      <c r="HU54" s="87"/>
      <c r="HV54" s="87"/>
      <c r="HW54" s="87"/>
      <c r="HX54" s="87"/>
      <c r="HY54" s="87"/>
      <c r="HZ54" s="87"/>
      <c r="IA54" s="87"/>
      <c r="IB54" s="87"/>
      <c r="IC54" s="87"/>
      <c r="ID54" s="87"/>
      <c r="IE54" s="87"/>
      <c r="IF54" s="87"/>
      <c r="IG54" s="87"/>
      <c r="IH54" s="87"/>
      <c r="II54" s="87"/>
      <c r="IJ54" s="87"/>
      <c r="IK54" s="87"/>
      <c r="IL54" s="87"/>
      <c r="IM54" s="87"/>
      <c r="IN54" s="87"/>
      <c r="IO54" s="87"/>
      <c r="IP54" s="87"/>
      <c r="IQ54" s="87"/>
      <c r="IR54" s="87"/>
    </row>
    <row r="55" spans="1:252" s="88" customFormat="1" ht="19.95" customHeight="1">
      <c r="A55" s="53"/>
      <c r="B55" s="166"/>
      <c r="C55" s="294" t="s">
        <v>49</v>
      </c>
      <c r="D55" s="295"/>
      <c r="E55" s="295"/>
      <c r="F55" s="295"/>
      <c r="G55" s="295"/>
      <c r="H55" s="295"/>
      <c r="I55" s="296"/>
      <c r="J55" s="93"/>
      <c r="K55" s="93"/>
      <c r="L55" s="93"/>
      <c r="M55" s="93"/>
      <c r="N55" s="93"/>
      <c r="O55" s="94"/>
      <c r="P55" s="95"/>
      <c r="Q55" s="95"/>
      <c r="R55" s="95"/>
      <c r="S55" s="95"/>
      <c r="T55" s="94"/>
      <c r="U55" s="95"/>
      <c r="V55" s="95"/>
      <c r="W55" s="95"/>
      <c r="X55" s="95"/>
      <c r="Y55" s="96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7"/>
      <c r="FL55" s="87"/>
      <c r="FM55" s="87"/>
      <c r="FN55" s="87"/>
      <c r="FO55" s="87"/>
      <c r="FP55" s="87"/>
      <c r="FQ55" s="87"/>
      <c r="FR55" s="87"/>
      <c r="FS55" s="87"/>
      <c r="FT55" s="87"/>
      <c r="FU55" s="87"/>
      <c r="FV55" s="87"/>
      <c r="FW55" s="87"/>
      <c r="FX55" s="87"/>
      <c r="FY55" s="87"/>
      <c r="FZ55" s="87"/>
      <c r="GA55" s="87"/>
      <c r="GB55" s="87"/>
      <c r="GC55" s="87"/>
      <c r="GD55" s="87"/>
      <c r="GE55" s="87"/>
      <c r="GF55" s="87"/>
      <c r="GG55" s="87"/>
      <c r="GH55" s="87"/>
      <c r="GI55" s="87"/>
      <c r="GJ55" s="87"/>
      <c r="GK55" s="87"/>
      <c r="GL55" s="87"/>
      <c r="GM55" s="87"/>
      <c r="GN55" s="87"/>
      <c r="GO55" s="87"/>
      <c r="GP55" s="87"/>
      <c r="GQ55" s="87"/>
      <c r="GR55" s="87"/>
      <c r="GS55" s="87"/>
      <c r="GT55" s="87"/>
      <c r="GU55" s="87"/>
      <c r="GV55" s="87"/>
      <c r="GW55" s="87"/>
      <c r="GX55" s="87"/>
      <c r="GY55" s="87"/>
      <c r="GZ55" s="87"/>
      <c r="HA55" s="87"/>
      <c r="HB55" s="87"/>
      <c r="HC55" s="87"/>
      <c r="HD55" s="87"/>
      <c r="HE55" s="87"/>
      <c r="HF55" s="87"/>
      <c r="HG55" s="87"/>
      <c r="HH55" s="87"/>
      <c r="HI55" s="87"/>
      <c r="HJ55" s="87"/>
      <c r="HK55" s="87"/>
      <c r="HL55" s="87"/>
      <c r="HM55" s="87"/>
      <c r="HN55" s="87"/>
      <c r="HO55" s="87"/>
      <c r="HP55" s="87"/>
      <c r="HQ55" s="87"/>
      <c r="HR55" s="87"/>
      <c r="HS55" s="87"/>
      <c r="HT55" s="87"/>
      <c r="HU55" s="87"/>
      <c r="HV55" s="87"/>
      <c r="HW55" s="87"/>
      <c r="HX55" s="87"/>
      <c r="HY55" s="87"/>
      <c r="HZ55" s="87"/>
      <c r="IA55" s="87"/>
      <c r="IB55" s="87"/>
      <c r="IC55" s="87"/>
      <c r="ID55" s="87"/>
      <c r="IE55" s="87"/>
      <c r="IF55" s="87"/>
      <c r="IG55" s="87"/>
      <c r="IH55" s="87"/>
      <c r="II55" s="87"/>
      <c r="IJ55" s="87"/>
      <c r="IK55" s="87"/>
      <c r="IL55" s="87"/>
      <c r="IM55" s="87"/>
      <c r="IN55" s="87"/>
      <c r="IO55" s="87"/>
      <c r="IP55" s="87"/>
      <c r="IQ55" s="87"/>
      <c r="IR55" s="87"/>
    </row>
    <row r="56" spans="1:252" s="88" customFormat="1" ht="23.4" customHeight="1">
      <c r="A56" s="97">
        <v>4300447</v>
      </c>
      <c r="B56" s="59" t="s">
        <v>76</v>
      </c>
      <c r="C56" s="285">
        <v>10</v>
      </c>
      <c r="D56" s="286"/>
      <c r="E56" s="287">
        <v>23</v>
      </c>
      <c r="F56" s="288"/>
      <c r="G56" s="289">
        <v>414</v>
      </c>
      <c r="H56" s="290"/>
      <c r="I56" s="207">
        <v>30</v>
      </c>
      <c r="J56" s="183"/>
      <c r="K56" s="184"/>
      <c r="L56" s="183"/>
      <c r="M56" s="183"/>
      <c r="N56" s="183"/>
      <c r="O56" s="183"/>
      <c r="P56" s="183"/>
      <c r="Q56" s="185"/>
      <c r="R56" s="185"/>
      <c r="S56" s="185"/>
      <c r="T56" s="180">
        <f t="shared" ref="T56" si="26">SUM(J56:S56)</f>
        <v>0</v>
      </c>
      <c r="U56" s="181">
        <v>4390</v>
      </c>
      <c r="V56" s="99"/>
      <c r="W56" s="171">
        <f t="shared" ref="W56" si="27">X56/1.21</f>
        <v>3628.0991735537191</v>
      </c>
      <c r="X56" s="100">
        <f>ROUND(U56+(U56*V56),0)</f>
        <v>4390</v>
      </c>
      <c r="Y56" s="182">
        <f>(T56*X56)</f>
        <v>0</v>
      </c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87"/>
      <c r="EL56" s="87"/>
      <c r="EM56" s="87"/>
      <c r="EN56" s="87"/>
      <c r="EO56" s="87"/>
      <c r="EP56" s="87"/>
      <c r="EQ56" s="87"/>
      <c r="ER56" s="87"/>
      <c r="ES56" s="87"/>
      <c r="ET56" s="87"/>
      <c r="EU56" s="87"/>
      <c r="EV56" s="87"/>
      <c r="EW56" s="87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7"/>
      <c r="FK56" s="87"/>
      <c r="FL56" s="87"/>
      <c r="FM56" s="87"/>
      <c r="FN56" s="87"/>
      <c r="FO56" s="87"/>
      <c r="FP56" s="87"/>
      <c r="FQ56" s="87"/>
      <c r="FR56" s="87"/>
      <c r="FS56" s="87"/>
      <c r="FT56" s="87"/>
      <c r="FU56" s="87"/>
      <c r="FV56" s="87"/>
      <c r="FW56" s="87"/>
      <c r="FX56" s="87"/>
      <c r="FY56" s="87"/>
      <c r="FZ56" s="87"/>
      <c r="GA56" s="87"/>
      <c r="GB56" s="87"/>
      <c r="GC56" s="87"/>
      <c r="GD56" s="87"/>
      <c r="GE56" s="87"/>
      <c r="GF56" s="87"/>
      <c r="GG56" s="87"/>
      <c r="GH56" s="87"/>
      <c r="GI56" s="87"/>
      <c r="GJ56" s="87"/>
      <c r="GK56" s="87"/>
      <c r="GL56" s="87"/>
      <c r="GM56" s="87"/>
      <c r="GN56" s="87"/>
      <c r="GO56" s="87"/>
      <c r="GP56" s="87"/>
      <c r="GQ56" s="87"/>
      <c r="GR56" s="87"/>
      <c r="GS56" s="87"/>
      <c r="GT56" s="87"/>
      <c r="GU56" s="87"/>
      <c r="GV56" s="87"/>
      <c r="GW56" s="87"/>
      <c r="GX56" s="87"/>
      <c r="GY56" s="87"/>
      <c r="GZ56" s="87"/>
      <c r="HA56" s="87"/>
      <c r="HB56" s="87"/>
      <c r="HC56" s="87"/>
      <c r="HD56" s="87"/>
      <c r="HE56" s="87"/>
      <c r="HF56" s="87"/>
      <c r="HG56" s="87"/>
      <c r="HH56" s="87"/>
      <c r="HI56" s="87"/>
      <c r="HJ56" s="87"/>
      <c r="HK56" s="87"/>
      <c r="HL56" s="87"/>
      <c r="HM56" s="87"/>
      <c r="HN56" s="87"/>
      <c r="HO56" s="87"/>
      <c r="HP56" s="87"/>
      <c r="HQ56" s="87"/>
      <c r="HR56" s="87"/>
      <c r="HS56" s="87"/>
      <c r="HT56" s="87"/>
      <c r="HU56" s="87"/>
      <c r="HV56" s="87"/>
      <c r="HW56" s="87"/>
      <c r="HX56" s="87"/>
      <c r="HY56" s="87"/>
      <c r="HZ56" s="87"/>
      <c r="IA56" s="87"/>
      <c r="IB56" s="87"/>
      <c r="IC56" s="87"/>
      <c r="ID56" s="87"/>
      <c r="IE56" s="87"/>
      <c r="IF56" s="87"/>
      <c r="IG56" s="87"/>
      <c r="IH56" s="87"/>
      <c r="II56" s="87"/>
      <c r="IJ56" s="87"/>
      <c r="IK56" s="87"/>
      <c r="IL56" s="87"/>
      <c r="IM56" s="87"/>
      <c r="IN56" s="87"/>
      <c r="IO56" s="87"/>
      <c r="IP56" s="87"/>
      <c r="IQ56" s="87"/>
      <c r="IR56" s="87"/>
    </row>
    <row r="57" spans="1:252" s="88" customFormat="1" ht="15" customHeight="1">
      <c r="A57" s="91"/>
      <c r="B57" s="92"/>
      <c r="C57" s="272" t="s">
        <v>34</v>
      </c>
      <c r="D57" s="273"/>
      <c r="E57" s="273"/>
      <c r="F57" s="273"/>
      <c r="G57" s="91"/>
      <c r="H57" s="93"/>
      <c r="I57" s="93"/>
      <c r="J57" s="93"/>
      <c r="K57" s="93"/>
      <c r="L57" s="93"/>
      <c r="M57" s="93"/>
      <c r="N57" s="93"/>
      <c r="O57" s="94"/>
      <c r="P57" s="95"/>
      <c r="Q57" s="95"/>
      <c r="R57" s="95"/>
      <c r="S57" s="95"/>
      <c r="T57" s="94"/>
      <c r="U57" s="95"/>
      <c r="V57" s="95"/>
      <c r="W57" s="95"/>
      <c r="X57" s="95"/>
      <c r="Y57" s="96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7"/>
      <c r="HM57" s="87"/>
      <c r="HN57" s="87"/>
      <c r="HO57" s="87"/>
      <c r="HP57" s="87"/>
      <c r="HQ57" s="87"/>
      <c r="HR57" s="87"/>
      <c r="HS57" s="87"/>
      <c r="HT57" s="87"/>
      <c r="HU57" s="87"/>
      <c r="HV57" s="87"/>
      <c r="HW57" s="87"/>
      <c r="HX57" s="87"/>
      <c r="HY57" s="87"/>
      <c r="HZ57" s="87"/>
      <c r="IA57" s="87"/>
      <c r="IB57" s="87"/>
      <c r="IC57" s="87"/>
      <c r="ID57" s="87"/>
      <c r="IE57" s="87"/>
      <c r="IF57" s="87"/>
      <c r="IG57" s="87"/>
      <c r="IH57" s="87"/>
      <c r="II57" s="87"/>
      <c r="IJ57" s="87"/>
      <c r="IK57" s="87"/>
      <c r="IL57" s="87"/>
      <c r="IM57" s="87"/>
      <c r="IN57" s="87"/>
      <c r="IO57" s="87"/>
      <c r="IP57" s="87"/>
      <c r="IQ57" s="87"/>
      <c r="IR57" s="87"/>
    </row>
    <row r="58" spans="1:252" s="88" customFormat="1" ht="19.95" customHeight="1">
      <c r="A58" s="97">
        <v>4300450</v>
      </c>
      <c r="B58" s="59" t="s">
        <v>215</v>
      </c>
      <c r="C58" s="274">
        <v>1</v>
      </c>
      <c r="D58" s="275"/>
      <c r="E58" s="291">
        <v>2</v>
      </c>
      <c r="F58" s="292"/>
      <c r="G58" s="103"/>
      <c r="H58" s="143"/>
      <c r="I58" s="143"/>
      <c r="J58" s="183"/>
      <c r="K58" s="184"/>
      <c r="L58" s="183"/>
      <c r="M58" s="183"/>
      <c r="N58" s="183"/>
      <c r="O58" s="183"/>
      <c r="P58" s="183"/>
      <c r="Q58" s="185"/>
      <c r="R58" s="185"/>
      <c r="S58" s="185"/>
      <c r="T58" s="180">
        <f t="shared" si="18"/>
        <v>0</v>
      </c>
      <c r="U58" s="181">
        <v>3990</v>
      </c>
      <c r="V58" s="99"/>
      <c r="W58" s="171">
        <f t="shared" si="19"/>
        <v>3297.5206611570247</v>
      </c>
      <c r="X58" s="100">
        <f>ROUND(U58+(U58*V58),0)</f>
        <v>3990</v>
      </c>
      <c r="Y58" s="182">
        <f>(T58*X58)</f>
        <v>0</v>
      </c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7"/>
      <c r="FL58" s="87"/>
      <c r="FM58" s="87"/>
      <c r="FN58" s="87"/>
      <c r="FO58" s="87"/>
      <c r="FP58" s="87"/>
      <c r="FQ58" s="87"/>
      <c r="FR58" s="87"/>
      <c r="FS58" s="87"/>
      <c r="FT58" s="87"/>
      <c r="FU58" s="87"/>
      <c r="FV58" s="87"/>
      <c r="FW58" s="87"/>
      <c r="FX58" s="87"/>
      <c r="FY58" s="87"/>
      <c r="FZ58" s="87"/>
      <c r="GA58" s="87"/>
      <c r="GB58" s="87"/>
      <c r="GC58" s="87"/>
      <c r="GD58" s="87"/>
      <c r="GE58" s="87"/>
      <c r="GF58" s="87"/>
      <c r="GG58" s="87"/>
      <c r="GH58" s="87"/>
      <c r="GI58" s="87"/>
      <c r="GJ58" s="87"/>
      <c r="GK58" s="87"/>
      <c r="GL58" s="87"/>
      <c r="GM58" s="87"/>
      <c r="GN58" s="87"/>
      <c r="GO58" s="87"/>
      <c r="GP58" s="87"/>
      <c r="GQ58" s="87"/>
      <c r="GR58" s="87"/>
      <c r="GS58" s="87"/>
      <c r="GT58" s="87"/>
      <c r="GU58" s="87"/>
      <c r="GV58" s="87"/>
      <c r="GW58" s="87"/>
      <c r="GX58" s="87"/>
      <c r="GY58" s="87"/>
      <c r="GZ58" s="87"/>
      <c r="HA58" s="87"/>
      <c r="HB58" s="87"/>
      <c r="HC58" s="87"/>
      <c r="HD58" s="87"/>
      <c r="HE58" s="87"/>
      <c r="HF58" s="87"/>
      <c r="HG58" s="87"/>
      <c r="HH58" s="87"/>
      <c r="HI58" s="87"/>
      <c r="HJ58" s="87"/>
      <c r="HK58" s="87"/>
      <c r="HL58" s="87"/>
      <c r="HM58" s="87"/>
      <c r="HN58" s="87"/>
      <c r="HO58" s="87"/>
      <c r="HP58" s="87"/>
      <c r="HQ58" s="87"/>
      <c r="HR58" s="87"/>
      <c r="HS58" s="87"/>
      <c r="HT58" s="87"/>
      <c r="HU58" s="87"/>
      <c r="HV58" s="87"/>
      <c r="HW58" s="87"/>
      <c r="HX58" s="87"/>
      <c r="HY58" s="87"/>
      <c r="HZ58" s="87"/>
      <c r="IA58" s="87"/>
      <c r="IB58" s="87"/>
      <c r="IC58" s="87"/>
      <c r="ID58" s="87"/>
      <c r="IE58" s="87"/>
      <c r="IF58" s="87"/>
      <c r="IG58" s="87"/>
      <c r="IH58" s="87"/>
      <c r="II58" s="87"/>
      <c r="IJ58" s="87"/>
      <c r="IK58" s="87"/>
      <c r="IL58" s="87"/>
      <c r="IM58" s="87"/>
      <c r="IN58" s="87"/>
      <c r="IO58" s="87"/>
      <c r="IP58" s="87"/>
      <c r="IQ58" s="87"/>
      <c r="IR58" s="87"/>
    </row>
    <row r="59" spans="1:252" s="88" customFormat="1" ht="19.95" customHeight="1">
      <c r="A59" s="97">
        <v>4300451</v>
      </c>
      <c r="B59" s="59" t="s">
        <v>216</v>
      </c>
      <c r="C59" s="274">
        <v>1</v>
      </c>
      <c r="D59" s="275"/>
      <c r="E59" s="291">
        <v>2</v>
      </c>
      <c r="F59" s="292"/>
      <c r="G59" s="103"/>
      <c r="H59" s="143"/>
      <c r="I59" s="143"/>
      <c r="J59" s="183"/>
      <c r="K59" s="184"/>
      <c r="L59" s="183"/>
      <c r="M59" s="183"/>
      <c r="N59" s="183"/>
      <c r="O59" s="183"/>
      <c r="P59" s="183"/>
      <c r="Q59" s="179"/>
      <c r="R59" s="185"/>
      <c r="S59" s="185"/>
      <c r="T59" s="180">
        <f t="shared" si="18"/>
        <v>0</v>
      </c>
      <c r="U59" s="181">
        <v>3690</v>
      </c>
      <c r="V59" s="99"/>
      <c r="W59" s="171">
        <f t="shared" si="19"/>
        <v>3049.5867768595044</v>
      </c>
      <c r="X59" s="100">
        <f>ROUND(U59+(U59*V59),0)</f>
        <v>3690</v>
      </c>
      <c r="Y59" s="182">
        <f>(T59*X59)</f>
        <v>0</v>
      </c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7"/>
      <c r="FL59" s="87"/>
      <c r="FM59" s="87"/>
      <c r="FN59" s="87"/>
      <c r="FO59" s="87"/>
      <c r="FP59" s="87"/>
      <c r="FQ59" s="87"/>
      <c r="FR59" s="87"/>
      <c r="FS59" s="87"/>
      <c r="FT59" s="87"/>
      <c r="FU59" s="87"/>
      <c r="FV59" s="87"/>
      <c r="FW59" s="87"/>
      <c r="FX59" s="87"/>
      <c r="FY59" s="87"/>
      <c r="FZ59" s="87"/>
      <c r="GA59" s="87"/>
      <c r="GB59" s="87"/>
      <c r="GC59" s="87"/>
      <c r="GD59" s="87"/>
      <c r="GE59" s="87"/>
      <c r="GF59" s="87"/>
      <c r="GG59" s="87"/>
      <c r="GH59" s="87"/>
      <c r="GI59" s="87"/>
      <c r="GJ59" s="87"/>
      <c r="GK59" s="87"/>
      <c r="GL59" s="87"/>
      <c r="GM59" s="87"/>
      <c r="GN59" s="87"/>
      <c r="GO59" s="87"/>
      <c r="GP59" s="87"/>
      <c r="GQ59" s="87"/>
      <c r="GR59" s="87"/>
      <c r="GS59" s="87"/>
      <c r="GT59" s="87"/>
      <c r="GU59" s="87"/>
      <c r="GV59" s="87"/>
      <c r="GW59" s="87"/>
      <c r="GX59" s="87"/>
      <c r="GY59" s="87"/>
      <c r="GZ59" s="87"/>
      <c r="HA59" s="87"/>
      <c r="HB59" s="87"/>
      <c r="HC59" s="87"/>
      <c r="HD59" s="87"/>
      <c r="HE59" s="87"/>
      <c r="HF59" s="87"/>
      <c r="HG59" s="87"/>
      <c r="HH59" s="87"/>
      <c r="HI59" s="87"/>
      <c r="HJ59" s="87"/>
      <c r="HK59" s="87"/>
      <c r="HL59" s="87"/>
      <c r="HM59" s="87"/>
      <c r="HN59" s="87"/>
      <c r="HO59" s="87"/>
      <c r="HP59" s="87"/>
      <c r="HQ59" s="87"/>
      <c r="HR59" s="87"/>
      <c r="HS59" s="87"/>
      <c r="HT59" s="87"/>
      <c r="HU59" s="87"/>
      <c r="HV59" s="87"/>
      <c r="HW59" s="87"/>
      <c r="HX59" s="87"/>
      <c r="HY59" s="87"/>
      <c r="HZ59" s="87"/>
      <c r="IA59" s="87"/>
      <c r="IB59" s="87"/>
      <c r="IC59" s="87"/>
      <c r="ID59" s="87"/>
      <c r="IE59" s="87"/>
      <c r="IF59" s="87"/>
      <c r="IG59" s="87"/>
      <c r="IH59" s="87"/>
      <c r="II59" s="87"/>
      <c r="IJ59" s="87"/>
      <c r="IK59" s="87"/>
      <c r="IL59" s="87"/>
      <c r="IM59" s="87"/>
      <c r="IN59" s="87"/>
      <c r="IO59" s="87"/>
      <c r="IP59" s="87"/>
      <c r="IQ59" s="87"/>
      <c r="IR59" s="87"/>
    </row>
    <row r="60" spans="1:252" s="88" customFormat="1" ht="19.95" customHeight="1">
      <c r="A60" s="97">
        <v>4300509</v>
      </c>
      <c r="B60" s="59" t="s">
        <v>217</v>
      </c>
      <c r="C60" s="274">
        <v>1</v>
      </c>
      <c r="D60" s="275"/>
      <c r="E60" s="291">
        <v>2</v>
      </c>
      <c r="F60" s="292"/>
      <c r="G60" s="103"/>
      <c r="H60" s="204"/>
      <c r="I60" s="204"/>
      <c r="J60" s="183"/>
      <c r="K60" s="184"/>
      <c r="L60" s="183"/>
      <c r="M60" s="183"/>
      <c r="N60" s="183"/>
      <c r="O60" s="183"/>
      <c r="P60" s="183"/>
      <c r="Q60" s="179"/>
      <c r="R60" s="185"/>
      <c r="S60" s="185"/>
      <c r="T60" s="180">
        <f t="shared" ref="T60" si="28">SUM(J60:S60)</f>
        <v>0</v>
      </c>
      <c r="U60" s="181">
        <v>3790</v>
      </c>
      <c r="V60" s="99"/>
      <c r="W60" s="171">
        <f t="shared" ref="W60" si="29">X60/1.21</f>
        <v>3132.2314049586776</v>
      </c>
      <c r="X60" s="100">
        <f>ROUND(U60+(U60*V60),0)</f>
        <v>3790</v>
      </c>
      <c r="Y60" s="182">
        <f>(T60*X60)</f>
        <v>0</v>
      </c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7"/>
      <c r="FL60" s="87"/>
      <c r="FM60" s="87"/>
      <c r="FN60" s="87"/>
      <c r="FO60" s="87"/>
      <c r="FP60" s="87"/>
      <c r="FQ60" s="87"/>
      <c r="FR60" s="87"/>
      <c r="FS60" s="87"/>
      <c r="FT60" s="87"/>
      <c r="FU60" s="87"/>
      <c r="FV60" s="87"/>
      <c r="FW60" s="87"/>
      <c r="FX60" s="87"/>
      <c r="FY60" s="87"/>
      <c r="FZ60" s="87"/>
      <c r="GA60" s="87"/>
      <c r="GB60" s="87"/>
      <c r="GC60" s="87"/>
      <c r="GD60" s="87"/>
      <c r="GE60" s="87"/>
      <c r="GF60" s="87"/>
      <c r="GG60" s="87"/>
      <c r="GH60" s="87"/>
      <c r="GI60" s="87"/>
      <c r="GJ60" s="87"/>
      <c r="GK60" s="87"/>
      <c r="GL60" s="87"/>
      <c r="GM60" s="87"/>
      <c r="GN60" s="87"/>
      <c r="GO60" s="87"/>
      <c r="GP60" s="87"/>
      <c r="GQ60" s="87"/>
      <c r="GR60" s="87"/>
      <c r="GS60" s="87"/>
      <c r="GT60" s="87"/>
      <c r="GU60" s="87"/>
      <c r="GV60" s="87"/>
      <c r="GW60" s="87"/>
      <c r="GX60" s="87"/>
      <c r="GY60" s="87"/>
      <c r="GZ60" s="87"/>
      <c r="HA60" s="87"/>
      <c r="HB60" s="87"/>
      <c r="HC60" s="87"/>
      <c r="HD60" s="87"/>
      <c r="HE60" s="87"/>
      <c r="HF60" s="87"/>
      <c r="HG60" s="87"/>
      <c r="HH60" s="87"/>
      <c r="HI60" s="87"/>
      <c r="HJ60" s="87"/>
      <c r="HK60" s="87"/>
      <c r="HL60" s="87"/>
      <c r="HM60" s="87"/>
      <c r="HN60" s="87"/>
      <c r="HO60" s="87"/>
      <c r="HP60" s="87"/>
      <c r="HQ60" s="87"/>
      <c r="HR60" s="87"/>
      <c r="HS60" s="87"/>
      <c r="HT60" s="87"/>
      <c r="HU60" s="87"/>
      <c r="HV60" s="87"/>
      <c r="HW60" s="87"/>
      <c r="HX60" s="87"/>
      <c r="HY60" s="87"/>
      <c r="HZ60" s="87"/>
      <c r="IA60" s="87"/>
      <c r="IB60" s="87"/>
      <c r="IC60" s="87"/>
      <c r="ID60" s="87"/>
      <c r="IE60" s="87"/>
      <c r="IF60" s="87"/>
      <c r="IG60" s="87"/>
      <c r="IH60" s="87"/>
      <c r="II60" s="87"/>
      <c r="IJ60" s="87"/>
      <c r="IK60" s="87"/>
      <c r="IL60" s="87"/>
      <c r="IM60" s="87"/>
      <c r="IN60" s="87"/>
      <c r="IO60" s="87"/>
      <c r="IP60" s="87"/>
      <c r="IQ60" s="87"/>
      <c r="IR60" s="87"/>
    </row>
    <row r="61" spans="1:252" s="88" customFormat="1" ht="3.6" customHeight="1">
      <c r="A61" s="53"/>
      <c r="B61" s="166"/>
      <c r="C61" s="271"/>
      <c r="D61" s="271"/>
      <c r="E61" s="271"/>
      <c r="F61" s="271"/>
      <c r="G61" s="271"/>
      <c r="H61" s="271"/>
      <c r="I61" s="271"/>
      <c r="J61" s="93"/>
      <c r="K61" s="93"/>
      <c r="L61" s="93"/>
      <c r="M61" s="93"/>
      <c r="N61" s="93"/>
      <c r="O61" s="94"/>
      <c r="P61" s="95"/>
      <c r="Q61" s="95"/>
      <c r="R61" s="95"/>
      <c r="S61" s="95"/>
      <c r="T61" s="94"/>
      <c r="U61" s="95"/>
      <c r="V61" s="95"/>
      <c r="W61" s="95"/>
      <c r="X61" s="95"/>
      <c r="Y61" s="96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7"/>
      <c r="FL61" s="87"/>
      <c r="FM61" s="87"/>
      <c r="FN61" s="87"/>
      <c r="FO61" s="87"/>
      <c r="FP61" s="87"/>
      <c r="FQ61" s="87"/>
      <c r="FR61" s="87"/>
      <c r="FS61" s="87"/>
      <c r="FT61" s="87"/>
      <c r="FU61" s="87"/>
      <c r="FV61" s="87"/>
      <c r="FW61" s="87"/>
      <c r="FX61" s="87"/>
      <c r="FY61" s="87"/>
      <c r="FZ61" s="87"/>
      <c r="GA61" s="87"/>
      <c r="GB61" s="87"/>
      <c r="GC61" s="87"/>
      <c r="GD61" s="87"/>
      <c r="GE61" s="87"/>
      <c r="GF61" s="87"/>
      <c r="GG61" s="87"/>
      <c r="GH61" s="87"/>
      <c r="GI61" s="87"/>
      <c r="GJ61" s="87"/>
      <c r="GK61" s="87"/>
      <c r="GL61" s="87"/>
      <c r="GM61" s="87"/>
      <c r="GN61" s="87"/>
      <c r="GO61" s="87"/>
      <c r="GP61" s="87"/>
      <c r="GQ61" s="87"/>
      <c r="GR61" s="87"/>
      <c r="GS61" s="87"/>
      <c r="GT61" s="87"/>
      <c r="GU61" s="87"/>
      <c r="GV61" s="87"/>
      <c r="GW61" s="87"/>
      <c r="GX61" s="87"/>
      <c r="GY61" s="87"/>
      <c r="GZ61" s="87"/>
      <c r="HA61" s="87"/>
      <c r="HB61" s="87"/>
      <c r="HC61" s="87"/>
      <c r="HD61" s="87"/>
      <c r="HE61" s="87"/>
      <c r="HF61" s="87"/>
      <c r="HG61" s="87"/>
      <c r="HH61" s="87"/>
      <c r="HI61" s="87"/>
      <c r="HJ61" s="87"/>
      <c r="HK61" s="87"/>
      <c r="HL61" s="87"/>
      <c r="HM61" s="87"/>
      <c r="HN61" s="87"/>
      <c r="HO61" s="87"/>
      <c r="HP61" s="87"/>
      <c r="HQ61" s="87"/>
      <c r="HR61" s="87"/>
      <c r="HS61" s="87"/>
      <c r="HT61" s="87"/>
      <c r="HU61" s="87"/>
      <c r="HV61" s="87"/>
      <c r="HW61" s="87"/>
      <c r="HX61" s="87"/>
      <c r="HY61" s="87"/>
      <c r="HZ61" s="87"/>
      <c r="IA61" s="87"/>
      <c r="IB61" s="87"/>
      <c r="IC61" s="87"/>
      <c r="ID61" s="87"/>
      <c r="IE61" s="87"/>
      <c r="IF61" s="87"/>
      <c r="IG61" s="87"/>
      <c r="IH61" s="87"/>
      <c r="II61" s="87"/>
      <c r="IJ61" s="87"/>
      <c r="IK61" s="87"/>
      <c r="IL61" s="87"/>
      <c r="IM61" s="87"/>
      <c r="IN61" s="87"/>
      <c r="IO61" s="87"/>
      <c r="IP61" s="87"/>
      <c r="IQ61" s="87"/>
      <c r="IR61" s="87"/>
    </row>
    <row r="62" spans="1:252" s="88" customFormat="1" ht="21" customHeight="1">
      <c r="A62" s="97">
        <v>4300324</v>
      </c>
      <c r="B62" s="59" t="s">
        <v>218</v>
      </c>
      <c r="C62" s="280"/>
      <c r="D62" s="281"/>
      <c r="E62" s="280"/>
      <c r="F62" s="281"/>
      <c r="G62" s="280"/>
      <c r="H62" s="281"/>
      <c r="I62" s="204"/>
      <c r="J62" s="177"/>
      <c r="K62" s="178"/>
      <c r="L62" s="177"/>
      <c r="M62" s="177"/>
      <c r="N62" s="177"/>
      <c r="O62" s="177"/>
      <c r="P62" s="177"/>
      <c r="Q62" s="179"/>
      <c r="R62" s="179"/>
      <c r="S62" s="179"/>
      <c r="T62" s="180">
        <f>SUM(J62:S62)</f>
        <v>0</v>
      </c>
      <c r="U62" s="181">
        <v>1090</v>
      </c>
      <c r="V62" s="99"/>
      <c r="W62" s="171">
        <f>X62/1.21</f>
        <v>900.82644628099172</v>
      </c>
      <c r="X62" s="100">
        <f>ROUND(U62+(U62*V62),0)</f>
        <v>1090</v>
      </c>
      <c r="Y62" s="182">
        <f t="shared" ref="Y62" si="30">(T62*X62)</f>
        <v>0</v>
      </c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7"/>
      <c r="FL62" s="87"/>
      <c r="FM62" s="87"/>
      <c r="FN62" s="87"/>
      <c r="FO62" s="87"/>
      <c r="FP62" s="87"/>
      <c r="FQ62" s="87"/>
      <c r="FR62" s="87"/>
      <c r="FS62" s="87"/>
      <c r="FT62" s="87"/>
      <c r="FU62" s="87"/>
      <c r="FV62" s="87"/>
      <c r="FW62" s="87"/>
      <c r="FX62" s="87"/>
      <c r="FY62" s="87"/>
      <c r="FZ62" s="87"/>
      <c r="GA62" s="87"/>
      <c r="GB62" s="87"/>
      <c r="GC62" s="87"/>
      <c r="GD62" s="87"/>
      <c r="GE62" s="87"/>
      <c r="GF62" s="87"/>
      <c r="GG62" s="87"/>
      <c r="GH62" s="87"/>
      <c r="GI62" s="87"/>
      <c r="GJ62" s="87"/>
      <c r="GK62" s="87"/>
      <c r="GL62" s="87"/>
      <c r="GM62" s="87"/>
      <c r="GN62" s="87"/>
      <c r="GO62" s="87"/>
      <c r="GP62" s="87"/>
      <c r="GQ62" s="87"/>
      <c r="GR62" s="87"/>
      <c r="GS62" s="87"/>
      <c r="GT62" s="87"/>
      <c r="GU62" s="87"/>
      <c r="GV62" s="87"/>
      <c r="GW62" s="87"/>
      <c r="GX62" s="87"/>
      <c r="GY62" s="87"/>
      <c r="GZ62" s="87"/>
      <c r="HA62" s="87"/>
      <c r="HB62" s="87"/>
      <c r="HC62" s="87"/>
      <c r="HD62" s="87"/>
      <c r="HE62" s="87"/>
      <c r="HF62" s="87"/>
      <c r="HG62" s="87"/>
      <c r="HH62" s="87"/>
      <c r="HI62" s="87"/>
      <c r="HJ62" s="87"/>
      <c r="HK62" s="87"/>
      <c r="HL62" s="87"/>
      <c r="HM62" s="87"/>
      <c r="HN62" s="87"/>
      <c r="HO62" s="87"/>
      <c r="HP62" s="87"/>
      <c r="HQ62" s="87"/>
      <c r="HR62" s="87"/>
      <c r="HS62" s="87"/>
      <c r="HT62" s="87"/>
      <c r="HU62" s="87"/>
      <c r="HV62" s="87"/>
      <c r="HW62" s="87"/>
      <c r="HX62" s="87"/>
      <c r="HY62" s="87"/>
      <c r="HZ62" s="87"/>
      <c r="IA62" s="87"/>
      <c r="IB62" s="87"/>
      <c r="IC62" s="87"/>
      <c r="ID62" s="87"/>
      <c r="IE62" s="87"/>
      <c r="IF62" s="87"/>
      <c r="IG62" s="87"/>
      <c r="IH62" s="87"/>
      <c r="II62" s="87"/>
      <c r="IJ62" s="87"/>
      <c r="IK62" s="87"/>
      <c r="IL62" s="87"/>
      <c r="IM62" s="87"/>
      <c r="IN62" s="87"/>
      <c r="IO62" s="87"/>
      <c r="IP62" s="87"/>
      <c r="IQ62" s="87"/>
      <c r="IR62" s="87"/>
    </row>
    <row r="63" spans="1:252" s="88" customFormat="1" ht="22.95" customHeight="1">
      <c r="A63" s="278" t="s">
        <v>219</v>
      </c>
      <c r="B63" s="279"/>
      <c r="C63" s="279"/>
      <c r="D63" s="279"/>
      <c r="E63" s="279"/>
      <c r="F63" s="279"/>
      <c r="G63" s="279"/>
      <c r="H63" s="279"/>
      <c r="I63" s="118"/>
      <c r="J63" s="105" t="s">
        <v>11</v>
      </c>
      <c r="K63" s="105" t="s">
        <v>12</v>
      </c>
      <c r="L63" s="105" t="s">
        <v>13</v>
      </c>
      <c r="M63" s="105" t="s">
        <v>14</v>
      </c>
      <c r="N63" s="105" t="s">
        <v>15</v>
      </c>
      <c r="O63" s="106" t="s">
        <v>123</v>
      </c>
      <c r="P63" s="107" t="s">
        <v>36</v>
      </c>
      <c r="Q63" s="107" t="s">
        <v>37</v>
      </c>
      <c r="R63" s="108" t="s">
        <v>38</v>
      </c>
      <c r="S63" s="108" t="s">
        <v>39</v>
      </c>
      <c r="T63" s="119"/>
      <c r="U63" s="120"/>
      <c r="V63" s="120"/>
      <c r="W63" s="120"/>
      <c r="X63" s="121"/>
      <c r="Y63" s="122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/>
      <c r="HN63" s="87"/>
      <c r="HO63" s="87"/>
      <c r="HP63" s="87"/>
      <c r="HQ63" s="87"/>
      <c r="HR63" s="87"/>
      <c r="HS63" s="87"/>
      <c r="HT63" s="87"/>
      <c r="HU63" s="87"/>
      <c r="HV63" s="87"/>
      <c r="HW63" s="87"/>
      <c r="HX63" s="87"/>
      <c r="HY63" s="87"/>
      <c r="HZ63" s="87"/>
      <c r="IA63" s="87"/>
      <c r="IB63" s="87"/>
      <c r="IC63" s="87"/>
      <c r="ID63" s="87"/>
      <c r="IE63" s="87"/>
      <c r="IF63" s="87"/>
      <c r="IG63" s="87"/>
      <c r="IH63" s="87"/>
      <c r="II63" s="87"/>
      <c r="IJ63" s="87"/>
      <c r="IK63" s="87"/>
      <c r="IL63" s="87"/>
      <c r="IM63" s="87"/>
      <c r="IN63" s="87"/>
      <c r="IO63" s="87"/>
      <c r="IP63" s="87"/>
      <c r="IQ63" s="87"/>
      <c r="IR63" s="87"/>
    </row>
    <row r="64" spans="1:252" s="88" customFormat="1" ht="17.399999999999999" customHeight="1">
      <c r="A64" s="113"/>
      <c r="B64" s="113"/>
      <c r="C64" s="272" t="s">
        <v>34</v>
      </c>
      <c r="D64" s="273"/>
      <c r="E64" s="273"/>
      <c r="F64" s="273"/>
      <c r="G64" s="91"/>
      <c r="H64" s="93"/>
      <c r="I64" s="93"/>
      <c r="J64" s="93"/>
      <c r="K64" s="93"/>
      <c r="L64" s="93"/>
      <c r="M64" s="93"/>
      <c r="N64" s="93"/>
      <c r="O64" s="94"/>
      <c r="P64" s="95"/>
      <c r="Q64" s="95"/>
      <c r="R64" s="95"/>
      <c r="S64" s="95"/>
      <c r="T64" s="94"/>
      <c r="U64" s="95"/>
      <c r="V64" s="95"/>
      <c r="W64" s="95"/>
      <c r="X64" s="95"/>
      <c r="Y64" s="96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X64" s="87"/>
      <c r="FY64" s="87"/>
      <c r="FZ64" s="87"/>
      <c r="GA64" s="87"/>
      <c r="GB64" s="87"/>
      <c r="GC64" s="87"/>
      <c r="GD64" s="87"/>
      <c r="GE64" s="87"/>
      <c r="GF64" s="87"/>
      <c r="GG64" s="87"/>
      <c r="GH64" s="87"/>
      <c r="GI64" s="87"/>
      <c r="GJ64" s="87"/>
      <c r="GK64" s="87"/>
      <c r="GL64" s="87"/>
      <c r="GM64" s="87"/>
      <c r="GN64" s="87"/>
      <c r="GO64" s="87"/>
      <c r="GP64" s="87"/>
      <c r="GQ64" s="87"/>
      <c r="GR64" s="87"/>
      <c r="GS64" s="87"/>
      <c r="GT64" s="87"/>
      <c r="GU64" s="87"/>
      <c r="GV64" s="87"/>
      <c r="GW64" s="87"/>
      <c r="GX64" s="87"/>
      <c r="GY64" s="87"/>
      <c r="GZ64" s="87"/>
      <c r="HA64" s="87"/>
      <c r="HB64" s="87"/>
      <c r="HC64" s="87"/>
      <c r="HD64" s="87"/>
      <c r="HE64" s="87"/>
      <c r="HF64" s="87"/>
      <c r="HG64" s="87"/>
      <c r="HH64" s="87"/>
      <c r="HI64" s="87"/>
      <c r="HJ64" s="87"/>
      <c r="HK64" s="87"/>
      <c r="HL64" s="87"/>
      <c r="HM64" s="87"/>
      <c r="HN64" s="87"/>
      <c r="HO64" s="87"/>
      <c r="HP64" s="87"/>
      <c r="HQ64" s="87"/>
      <c r="HR64" s="87"/>
      <c r="HS64" s="87"/>
      <c r="HT64" s="87"/>
      <c r="HU64" s="87"/>
      <c r="HV64" s="87"/>
      <c r="HW64" s="87"/>
      <c r="HX64" s="87"/>
      <c r="HY64" s="87"/>
      <c r="HZ64" s="87"/>
      <c r="IA64" s="87"/>
      <c r="IB64" s="87"/>
      <c r="IC64" s="87"/>
      <c r="ID64" s="87"/>
      <c r="IE64" s="87"/>
      <c r="IF64" s="87"/>
      <c r="IG64" s="87"/>
      <c r="IH64" s="87"/>
      <c r="II64" s="87"/>
      <c r="IJ64" s="87"/>
      <c r="IK64" s="87"/>
      <c r="IL64" s="87"/>
      <c r="IM64" s="87"/>
      <c r="IN64" s="87"/>
      <c r="IO64" s="87"/>
      <c r="IP64" s="87"/>
      <c r="IQ64" s="87"/>
      <c r="IR64" s="87"/>
    </row>
    <row r="65" spans="1:252" s="88" customFormat="1" ht="19.95" customHeight="1">
      <c r="A65" s="97">
        <v>4300092</v>
      </c>
      <c r="B65" s="59" t="s">
        <v>220</v>
      </c>
      <c r="C65" s="274">
        <v>1</v>
      </c>
      <c r="D65" s="275"/>
      <c r="E65" s="276">
        <v>2</v>
      </c>
      <c r="F65" s="277"/>
      <c r="G65" s="102"/>
      <c r="H65" s="98"/>
      <c r="I65" s="98"/>
      <c r="J65" s="177"/>
      <c r="K65" s="178"/>
      <c r="L65" s="177"/>
      <c r="M65" s="177"/>
      <c r="N65" s="177"/>
      <c r="O65" s="177"/>
      <c r="P65" s="177"/>
      <c r="Q65" s="177"/>
      <c r="R65" s="179"/>
      <c r="S65" s="179"/>
      <c r="T65" s="180">
        <f t="shared" ref="T65:T75" si="31">SUM(J65:S65)</f>
        <v>0</v>
      </c>
      <c r="U65" s="181">
        <v>1990</v>
      </c>
      <c r="V65" s="99"/>
      <c r="W65" s="171">
        <f t="shared" ref="W65:W75" si="32">X65/1.21</f>
        <v>1644.6280991735537</v>
      </c>
      <c r="X65" s="100">
        <f>ROUND(U65+(U65*V65),0)</f>
        <v>1990</v>
      </c>
      <c r="Y65" s="182">
        <f>(T65*X65)</f>
        <v>0</v>
      </c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X65" s="87"/>
      <c r="FY65" s="87"/>
      <c r="FZ65" s="87"/>
      <c r="GA65" s="87"/>
      <c r="GB65" s="87"/>
      <c r="GC65" s="87"/>
      <c r="GD65" s="87"/>
      <c r="GE65" s="87"/>
      <c r="GF65" s="87"/>
      <c r="GG65" s="87"/>
      <c r="GH65" s="87"/>
      <c r="GI65" s="87"/>
      <c r="GJ65" s="87"/>
      <c r="GK65" s="87"/>
      <c r="GL65" s="87"/>
      <c r="GM65" s="87"/>
      <c r="GN65" s="87"/>
      <c r="GO65" s="87"/>
      <c r="GP65" s="87"/>
      <c r="GQ65" s="87"/>
      <c r="GR65" s="87"/>
      <c r="GS65" s="87"/>
      <c r="GT65" s="87"/>
      <c r="GU65" s="87"/>
      <c r="GV65" s="87"/>
      <c r="GW65" s="87"/>
      <c r="GX65" s="87"/>
      <c r="GY65" s="87"/>
      <c r="GZ65" s="87"/>
      <c r="HA65" s="87"/>
      <c r="HB65" s="87"/>
      <c r="HC65" s="87"/>
      <c r="HD65" s="87"/>
      <c r="HE65" s="87"/>
      <c r="HF65" s="87"/>
      <c r="HG65" s="87"/>
      <c r="HH65" s="87"/>
      <c r="HI65" s="87"/>
      <c r="HJ65" s="87"/>
      <c r="HK65" s="87"/>
      <c r="HL65" s="87"/>
      <c r="HM65" s="87"/>
      <c r="HN65" s="87"/>
      <c r="HO65" s="87"/>
      <c r="HP65" s="87"/>
      <c r="HQ65" s="87"/>
      <c r="HR65" s="87"/>
      <c r="HS65" s="87"/>
      <c r="HT65" s="87"/>
      <c r="HU65" s="87"/>
      <c r="HV65" s="87"/>
      <c r="HW65" s="87"/>
      <c r="HX65" s="87"/>
      <c r="HY65" s="87"/>
      <c r="HZ65" s="87"/>
      <c r="IA65" s="87"/>
      <c r="IB65" s="87"/>
      <c r="IC65" s="87"/>
      <c r="ID65" s="87"/>
      <c r="IE65" s="87"/>
      <c r="IF65" s="87"/>
      <c r="IG65" s="87"/>
      <c r="IH65" s="87"/>
      <c r="II65" s="87"/>
      <c r="IJ65" s="87"/>
      <c r="IK65" s="87"/>
      <c r="IL65" s="87"/>
      <c r="IM65" s="87"/>
      <c r="IN65" s="87"/>
      <c r="IO65" s="87"/>
      <c r="IP65" s="87"/>
      <c r="IQ65" s="87"/>
      <c r="IR65" s="87"/>
    </row>
    <row r="66" spans="1:252" s="88" customFormat="1" ht="19.95" customHeight="1">
      <c r="A66" s="97">
        <v>4310286</v>
      </c>
      <c r="B66" s="59" t="s">
        <v>69</v>
      </c>
      <c r="C66" s="274">
        <v>1</v>
      </c>
      <c r="D66" s="275"/>
      <c r="E66" s="276">
        <v>2</v>
      </c>
      <c r="F66" s="277"/>
      <c r="G66" s="102"/>
      <c r="H66" s="98"/>
      <c r="I66" s="98"/>
      <c r="J66" s="177"/>
      <c r="K66" s="178"/>
      <c r="L66" s="177"/>
      <c r="M66" s="177"/>
      <c r="N66" s="177"/>
      <c r="O66" s="177"/>
      <c r="P66" s="177"/>
      <c r="Q66" s="177"/>
      <c r="R66" s="177"/>
      <c r="S66" s="177"/>
      <c r="T66" s="180">
        <f t="shared" si="31"/>
        <v>0</v>
      </c>
      <c r="U66" s="181">
        <v>1590</v>
      </c>
      <c r="V66" s="99"/>
      <c r="W66" s="171">
        <f t="shared" si="32"/>
        <v>1314.0495867768595</v>
      </c>
      <c r="X66" s="100">
        <f>ROUND(U66+(U66*V66),0)</f>
        <v>1590</v>
      </c>
      <c r="Y66" s="182">
        <f>(T66*X66)</f>
        <v>0</v>
      </c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7"/>
      <c r="FZ66" s="87"/>
      <c r="GA66" s="87"/>
      <c r="GB66" s="87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  <c r="GR66" s="87"/>
      <c r="GS66" s="87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7"/>
      <c r="HH66" s="87"/>
      <c r="HI66" s="87"/>
      <c r="HJ66" s="87"/>
      <c r="HK66" s="87"/>
      <c r="HL66" s="87"/>
      <c r="HM66" s="87"/>
      <c r="HN66" s="87"/>
      <c r="HO66" s="87"/>
      <c r="HP66" s="87"/>
      <c r="HQ66" s="87"/>
      <c r="HR66" s="87"/>
      <c r="HS66" s="87"/>
      <c r="HT66" s="87"/>
      <c r="HU66" s="87"/>
      <c r="HV66" s="87"/>
      <c r="HW66" s="87"/>
      <c r="HX66" s="87"/>
      <c r="HY66" s="87"/>
      <c r="HZ66" s="87"/>
      <c r="IA66" s="87"/>
      <c r="IB66" s="87"/>
      <c r="IC66" s="87"/>
      <c r="ID66" s="87"/>
      <c r="IE66" s="87"/>
      <c r="IF66" s="87"/>
      <c r="IG66" s="87"/>
      <c r="IH66" s="87"/>
      <c r="II66" s="87"/>
      <c r="IJ66" s="87"/>
      <c r="IK66" s="87"/>
      <c r="IL66" s="87"/>
      <c r="IM66" s="87"/>
      <c r="IN66" s="87"/>
      <c r="IO66" s="87"/>
      <c r="IP66" s="87"/>
      <c r="IQ66" s="87"/>
      <c r="IR66" s="87"/>
    </row>
    <row r="67" spans="1:252" s="88" customFormat="1" ht="19.95" customHeight="1">
      <c r="A67" s="97">
        <v>4310430</v>
      </c>
      <c r="B67" s="59" t="s">
        <v>222</v>
      </c>
      <c r="C67" s="274">
        <v>1</v>
      </c>
      <c r="D67" s="275"/>
      <c r="E67" s="276">
        <v>2</v>
      </c>
      <c r="F67" s="277"/>
      <c r="G67" s="102"/>
      <c r="H67" s="98"/>
      <c r="I67" s="98"/>
      <c r="J67" s="177"/>
      <c r="K67" s="178"/>
      <c r="L67" s="177"/>
      <c r="M67" s="177"/>
      <c r="N67" s="177"/>
      <c r="O67" s="177"/>
      <c r="P67" s="177"/>
      <c r="Q67" s="177"/>
      <c r="R67" s="177"/>
      <c r="S67" s="177"/>
      <c r="T67" s="180">
        <f t="shared" si="31"/>
        <v>0</v>
      </c>
      <c r="U67" s="181">
        <v>2190</v>
      </c>
      <c r="V67" s="99"/>
      <c r="W67" s="171">
        <f t="shared" si="32"/>
        <v>1809.9173553719008</v>
      </c>
      <c r="X67" s="100">
        <f>ROUND(U67+(U67*V67),0)</f>
        <v>2190</v>
      </c>
      <c r="Y67" s="182">
        <f>(T67*X67)</f>
        <v>0</v>
      </c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7"/>
      <c r="FL67" s="87"/>
      <c r="FM67" s="87"/>
      <c r="FN67" s="87"/>
      <c r="FO67" s="87"/>
      <c r="FP67" s="87"/>
      <c r="FQ67" s="87"/>
      <c r="FR67" s="87"/>
      <c r="FS67" s="87"/>
      <c r="FT67" s="87"/>
      <c r="FU67" s="87"/>
      <c r="FV67" s="87"/>
      <c r="FW67" s="87"/>
      <c r="FX67" s="87"/>
      <c r="FY67" s="87"/>
      <c r="FZ67" s="87"/>
      <c r="GA67" s="87"/>
      <c r="GB67" s="87"/>
      <c r="GC67" s="87"/>
      <c r="GD67" s="87"/>
      <c r="GE67" s="87"/>
      <c r="GF67" s="87"/>
      <c r="GG67" s="87"/>
      <c r="GH67" s="87"/>
      <c r="GI67" s="87"/>
      <c r="GJ67" s="87"/>
      <c r="GK67" s="87"/>
      <c r="GL67" s="87"/>
      <c r="GM67" s="87"/>
      <c r="GN67" s="87"/>
      <c r="GO67" s="87"/>
      <c r="GP67" s="87"/>
      <c r="GQ67" s="87"/>
      <c r="GR67" s="87"/>
      <c r="GS67" s="87"/>
      <c r="GT67" s="87"/>
      <c r="GU67" s="87"/>
      <c r="GV67" s="87"/>
      <c r="GW67" s="87"/>
      <c r="GX67" s="87"/>
      <c r="GY67" s="87"/>
      <c r="GZ67" s="87"/>
      <c r="HA67" s="87"/>
      <c r="HB67" s="87"/>
      <c r="HC67" s="87"/>
      <c r="HD67" s="87"/>
      <c r="HE67" s="87"/>
      <c r="HF67" s="87"/>
      <c r="HG67" s="87"/>
      <c r="HH67" s="87"/>
      <c r="HI67" s="87"/>
      <c r="HJ67" s="87"/>
      <c r="HK67" s="87"/>
      <c r="HL67" s="87"/>
      <c r="HM67" s="87"/>
      <c r="HN67" s="87"/>
      <c r="HO67" s="87"/>
      <c r="HP67" s="87"/>
      <c r="HQ67" s="87"/>
      <c r="HR67" s="87"/>
      <c r="HS67" s="87"/>
      <c r="HT67" s="87"/>
      <c r="HU67" s="87"/>
      <c r="HV67" s="87"/>
      <c r="HW67" s="87"/>
      <c r="HX67" s="87"/>
      <c r="HY67" s="87"/>
      <c r="HZ67" s="87"/>
      <c r="IA67" s="87"/>
      <c r="IB67" s="87"/>
      <c r="IC67" s="87"/>
      <c r="ID67" s="87"/>
      <c r="IE67" s="87"/>
      <c r="IF67" s="87"/>
      <c r="IG67" s="87"/>
      <c r="IH67" s="87"/>
      <c r="II67" s="87"/>
      <c r="IJ67" s="87"/>
      <c r="IK67" s="87"/>
      <c r="IL67" s="87"/>
      <c r="IM67" s="87"/>
      <c r="IN67" s="87"/>
      <c r="IO67" s="87"/>
      <c r="IP67" s="87"/>
      <c r="IQ67" s="87"/>
      <c r="IR67" s="87"/>
    </row>
    <row r="68" spans="1:252" s="88" customFormat="1" ht="19.95" customHeight="1">
      <c r="A68" s="97">
        <v>4300452</v>
      </c>
      <c r="B68" s="59" t="s">
        <v>223</v>
      </c>
      <c r="C68" s="274">
        <v>1</v>
      </c>
      <c r="D68" s="275"/>
      <c r="E68" s="276">
        <v>2</v>
      </c>
      <c r="F68" s="277"/>
      <c r="G68" s="102"/>
      <c r="H68" s="98"/>
      <c r="I68" s="98"/>
      <c r="J68" s="177"/>
      <c r="K68" s="178"/>
      <c r="L68" s="177"/>
      <c r="M68" s="177"/>
      <c r="N68" s="177"/>
      <c r="O68" s="177"/>
      <c r="P68" s="177"/>
      <c r="Q68" s="177"/>
      <c r="R68" s="177"/>
      <c r="S68" s="177"/>
      <c r="T68" s="180">
        <f t="shared" si="31"/>
        <v>0</v>
      </c>
      <c r="U68" s="181">
        <v>3290</v>
      </c>
      <c r="V68" s="99"/>
      <c r="W68" s="171">
        <f t="shared" si="32"/>
        <v>2719.0082644628101</v>
      </c>
      <c r="X68" s="100">
        <f>ROUND(U68+(U68*V68),0)</f>
        <v>3290</v>
      </c>
      <c r="Y68" s="182">
        <f>(T68*X68)</f>
        <v>0</v>
      </c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7"/>
      <c r="FL68" s="87"/>
      <c r="FM68" s="87"/>
      <c r="FN68" s="87"/>
      <c r="FO68" s="87"/>
      <c r="FP68" s="87"/>
      <c r="FQ68" s="87"/>
      <c r="FR68" s="87"/>
      <c r="FS68" s="87"/>
      <c r="FT68" s="87"/>
      <c r="FU68" s="87"/>
      <c r="FV68" s="87"/>
      <c r="FW68" s="87"/>
      <c r="FX68" s="87"/>
      <c r="FY68" s="87"/>
      <c r="FZ68" s="87"/>
      <c r="GA68" s="87"/>
      <c r="GB68" s="87"/>
      <c r="GC68" s="87"/>
      <c r="GD68" s="87"/>
      <c r="GE68" s="87"/>
      <c r="GF68" s="87"/>
      <c r="GG68" s="87"/>
      <c r="GH68" s="87"/>
      <c r="GI68" s="87"/>
      <c r="GJ68" s="87"/>
      <c r="GK68" s="87"/>
      <c r="GL68" s="87"/>
      <c r="GM68" s="87"/>
      <c r="GN68" s="87"/>
      <c r="GO68" s="87"/>
      <c r="GP68" s="87"/>
      <c r="GQ68" s="87"/>
      <c r="GR68" s="87"/>
      <c r="GS68" s="87"/>
      <c r="GT68" s="87"/>
      <c r="GU68" s="87"/>
      <c r="GV68" s="87"/>
      <c r="GW68" s="87"/>
      <c r="GX68" s="87"/>
      <c r="GY68" s="87"/>
      <c r="GZ68" s="87"/>
      <c r="HA68" s="87"/>
      <c r="HB68" s="87"/>
      <c r="HC68" s="87"/>
      <c r="HD68" s="87"/>
      <c r="HE68" s="87"/>
      <c r="HF68" s="87"/>
      <c r="HG68" s="87"/>
      <c r="HH68" s="87"/>
      <c r="HI68" s="87"/>
      <c r="HJ68" s="87"/>
      <c r="HK68" s="87"/>
      <c r="HL68" s="87"/>
      <c r="HM68" s="87"/>
      <c r="HN68" s="87"/>
      <c r="HO68" s="87"/>
      <c r="HP68" s="87"/>
      <c r="HQ68" s="87"/>
      <c r="HR68" s="87"/>
      <c r="HS68" s="87"/>
      <c r="HT68" s="87"/>
      <c r="HU68" s="87"/>
      <c r="HV68" s="87"/>
      <c r="HW68" s="87"/>
      <c r="HX68" s="87"/>
      <c r="HY68" s="87"/>
      <c r="HZ68" s="87"/>
      <c r="IA68" s="87"/>
      <c r="IB68" s="87"/>
      <c r="IC68" s="87"/>
      <c r="ID68" s="87"/>
      <c r="IE68" s="87"/>
      <c r="IF68" s="87"/>
      <c r="IG68" s="87"/>
      <c r="IH68" s="87"/>
      <c r="II68" s="87"/>
      <c r="IJ68" s="87"/>
      <c r="IK68" s="87"/>
      <c r="IL68" s="87"/>
      <c r="IM68" s="87"/>
      <c r="IN68" s="87"/>
      <c r="IO68" s="87"/>
      <c r="IP68" s="87"/>
      <c r="IQ68" s="87"/>
      <c r="IR68" s="87"/>
    </row>
    <row r="69" spans="1:252" s="88" customFormat="1" ht="19.95" customHeight="1">
      <c r="A69" s="55">
        <v>4300453</v>
      </c>
      <c r="B69" s="55" t="s">
        <v>224</v>
      </c>
      <c r="C69" s="274">
        <v>1</v>
      </c>
      <c r="D69" s="275"/>
      <c r="E69" s="276">
        <v>2</v>
      </c>
      <c r="F69" s="277"/>
      <c r="G69" s="123"/>
      <c r="H69" s="124"/>
      <c r="I69" s="124"/>
      <c r="J69" s="183"/>
      <c r="K69" s="183"/>
      <c r="L69" s="183"/>
      <c r="M69" s="183"/>
      <c r="N69" s="183"/>
      <c r="O69" s="183"/>
      <c r="P69" s="183"/>
      <c r="Q69" s="177"/>
      <c r="R69" s="177"/>
      <c r="S69" s="177"/>
      <c r="T69" s="180">
        <f t="shared" si="31"/>
        <v>0</v>
      </c>
      <c r="U69" s="186">
        <v>3890</v>
      </c>
      <c r="V69" s="99"/>
      <c r="W69" s="171">
        <f t="shared" si="32"/>
        <v>3214.8760330578511</v>
      </c>
      <c r="X69" s="100">
        <f t="shared" ref="X69:X71" si="33">ROUND(U69+(U69*V69),0)</f>
        <v>3890</v>
      </c>
      <c r="Y69" s="182">
        <f t="shared" ref="Y69:Y71" si="34">(T69*X69)</f>
        <v>0</v>
      </c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7"/>
      <c r="FL69" s="87"/>
      <c r="FM69" s="87"/>
      <c r="FN69" s="87"/>
      <c r="FO69" s="87"/>
      <c r="FP69" s="87"/>
      <c r="FQ69" s="87"/>
      <c r="FR69" s="87"/>
      <c r="FS69" s="87"/>
      <c r="FT69" s="87"/>
      <c r="FU69" s="87"/>
      <c r="FV69" s="87"/>
      <c r="FW69" s="87"/>
      <c r="FX69" s="87"/>
      <c r="FY69" s="87"/>
      <c r="FZ69" s="87"/>
      <c r="GA69" s="87"/>
      <c r="GB69" s="87"/>
      <c r="GC69" s="87"/>
      <c r="GD69" s="87"/>
      <c r="GE69" s="87"/>
      <c r="GF69" s="87"/>
      <c r="GG69" s="87"/>
      <c r="GH69" s="87"/>
      <c r="GI69" s="87"/>
      <c r="GJ69" s="87"/>
      <c r="GK69" s="87"/>
      <c r="GL69" s="87"/>
      <c r="GM69" s="87"/>
      <c r="GN69" s="87"/>
      <c r="GO69" s="87"/>
      <c r="GP69" s="87"/>
      <c r="GQ69" s="87"/>
      <c r="GR69" s="87"/>
      <c r="GS69" s="87"/>
      <c r="GT69" s="87"/>
      <c r="GU69" s="87"/>
      <c r="GV69" s="87"/>
      <c r="GW69" s="87"/>
      <c r="GX69" s="87"/>
      <c r="GY69" s="87"/>
      <c r="GZ69" s="87"/>
      <c r="HA69" s="87"/>
      <c r="HB69" s="87"/>
      <c r="HC69" s="87"/>
      <c r="HD69" s="87"/>
      <c r="HE69" s="87"/>
      <c r="HF69" s="87"/>
      <c r="HG69" s="87"/>
      <c r="HH69" s="87"/>
      <c r="HI69" s="87"/>
      <c r="HJ69" s="87"/>
      <c r="HK69" s="87"/>
      <c r="HL69" s="87"/>
      <c r="HM69" s="87"/>
      <c r="HN69" s="87"/>
      <c r="HO69" s="87"/>
      <c r="HP69" s="87"/>
      <c r="HQ69" s="87"/>
      <c r="HR69" s="87"/>
      <c r="HS69" s="87"/>
      <c r="HT69" s="87"/>
      <c r="HU69" s="87"/>
      <c r="HV69" s="87"/>
      <c r="HW69" s="87"/>
      <c r="HX69" s="87"/>
      <c r="HY69" s="87"/>
      <c r="HZ69" s="87"/>
      <c r="IA69" s="87"/>
      <c r="IB69" s="87"/>
      <c r="IC69" s="87"/>
      <c r="ID69" s="87"/>
      <c r="IE69" s="87"/>
      <c r="IF69" s="87"/>
      <c r="IG69" s="87"/>
      <c r="IH69" s="87"/>
      <c r="II69" s="87"/>
      <c r="IJ69" s="87"/>
      <c r="IK69" s="87"/>
      <c r="IL69" s="87"/>
      <c r="IM69" s="87"/>
      <c r="IN69" s="87"/>
      <c r="IO69" s="87"/>
      <c r="IP69" s="87"/>
      <c r="IQ69" s="87"/>
      <c r="IR69" s="87"/>
    </row>
    <row r="70" spans="1:252" s="88" customFormat="1" ht="19.95" customHeight="1">
      <c r="A70" s="55">
        <v>4310093</v>
      </c>
      <c r="B70" s="55" t="s">
        <v>225</v>
      </c>
      <c r="C70" s="274">
        <v>1</v>
      </c>
      <c r="D70" s="275"/>
      <c r="E70" s="276">
        <v>2</v>
      </c>
      <c r="F70" s="277"/>
      <c r="G70" s="123"/>
      <c r="H70" s="124"/>
      <c r="I70" s="124"/>
      <c r="J70" s="183"/>
      <c r="K70" s="183"/>
      <c r="L70" s="183"/>
      <c r="M70" s="183"/>
      <c r="N70" s="183"/>
      <c r="O70" s="183"/>
      <c r="P70" s="183"/>
      <c r="Q70" s="177"/>
      <c r="R70" s="177"/>
      <c r="S70" s="177"/>
      <c r="T70" s="180">
        <f t="shared" si="31"/>
        <v>0</v>
      </c>
      <c r="U70" s="186">
        <v>3690</v>
      </c>
      <c r="V70" s="99"/>
      <c r="W70" s="171">
        <f t="shared" si="32"/>
        <v>3049.5867768595044</v>
      </c>
      <c r="X70" s="100">
        <f t="shared" si="33"/>
        <v>3690</v>
      </c>
      <c r="Y70" s="182">
        <f t="shared" si="34"/>
        <v>0</v>
      </c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  <c r="DL70" s="87"/>
      <c r="DM70" s="87"/>
      <c r="DN70" s="87"/>
      <c r="DO70" s="87"/>
      <c r="DP70" s="87"/>
      <c r="DQ70" s="87"/>
      <c r="DR70" s="87"/>
      <c r="DS70" s="87"/>
      <c r="DT70" s="87"/>
      <c r="DU70" s="87"/>
      <c r="DV70" s="87"/>
      <c r="DW70" s="87"/>
      <c r="DX70" s="87"/>
      <c r="DY70" s="87"/>
      <c r="DZ70" s="87"/>
      <c r="EA70" s="87"/>
      <c r="EB70" s="87"/>
      <c r="EC70" s="87"/>
      <c r="ED70" s="87"/>
      <c r="EE70" s="87"/>
      <c r="EF70" s="87"/>
      <c r="EG70" s="87"/>
      <c r="EH70" s="87"/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7"/>
      <c r="FL70" s="87"/>
      <c r="FM70" s="87"/>
      <c r="FN70" s="87"/>
      <c r="FO70" s="87"/>
      <c r="FP70" s="87"/>
      <c r="FQ70" s="87"/>
      <c r="FR70" s="87"/>
      <c r="FS70" s="87"/>
      <c r="FT70" s="87"/>
      <c r="FU70" s="87"/>
      <c r="FV70" s="87"/>
      <c r="FW70" s="87"/>
      <c r="FX70" s="87"/>
      <c r="FY70" s="87"/>
      <c r="FZ70" s="87"/>
      <c r="GA70" s="87"/>
      <c r="GB70" s="87"/>
      <c r="GC70" s="87"/>
      <c r="GD70" s="87"/>
      <c r="GE70" s="87"/>
      <c r="GF70" s="87"/>
      <c r="GG70" s="87"/>
      <c r="GH70" s="87"/>
      <c r="GI70" s="87"/>
      <c r="GJ70" s="87"/>
      <c r="GK70" s="87"/>
      <c r="GL70" s="87"/>
      <c r="GM70" s="87"/>
      <c r="GN70" s="87"/>
      <c r="GO70" s="87"/>
      <c r="GP70" s="87"/>
      <c r="GQ70" s="87"/>
      <c r="GR70" s="87"/>
      <c r="GS70" s="87"/>
      <c r="GT70" s="87"/>
      <c r="GU70" s="87"/>
      <c r="GV70" s="87"/>
      <c r="GW70" s="87"/>
      <c r="GX70" s="87"/>
      <c r="GY70" s="87"/>
      <c r="GZ70" s="87"/>
      <c r="HA70" s="87"/>
      <c r="HB70" s="87"/>
      <c r="HC70" s="87"/>
      <c r="HD70" s="87"/>
      <c r="HE70" s="87"/>
      <c r="HF70" s="87"/>
      <c r="HG70" s="87"/>
      <c r="HH70" s="87"/>
      <c r="HI70" s="87"/>
      <c r="HJ70" s="87"/>
      <c r="HK70" s="87"/>
      <c r="HL70" s="87"/>
      <c r="HM70" s="87"/>
      <c r="HN70" s="87"/>
      <c r="HO70" s="87"/>
      <c r="HP70" s="87"/>
      <c r="HQ70" s="87"/>
      <c r="HR70" s="87"/>
      <c r="HS70" s="87"/>
      <c r="HT70" s="87"/>
      <c r="HU70" s="87"/>
      <c r="HV70" s="87"/>
      <c r="HW70" s="87"/>
      <c r="HX70" s="87"/>
      <c r="HY70" s="87"/>
      <c r="HZ70" s="87"/>
      <c r="IA70" s="87"/>
      <c r="IB70" s="87"/>
      <c r="IC70" s="87"/>
      <c r="ID70" s="87"/>
      <c r="IE70" s="87"/>
      <c r="IF70" s="87"/>
      <c r="IG70" s="87"/>
      <c r="IH70" s="87"/>
      <c r="II70" s="87"/>
      <c r="IJ70" s="87"/>
      <c r="IK70" s="87"/>
      <c r="IL70" s="87"/>
      <c r="IM70" s="87"/>
      <c r="IN70" s="87"/>
      <c r="IO70" s="87"/>
      <c r="IP70" s="87"/>
      <c r="IQ70" s="87"/>
      <c r="IR70" s="87"/>
    </row>
    <row r="71" spans="1:252" s="88" customFormat="1" ht="19.95" customHeight="1">
      <c r="A71" s="58">
        <v>4300287</v>
      </c>
      <c r="B71" s="58" t="s">
        <v>221</v>
      </c>
      <c r="C71" s="274">
        <v>1</v>
      </c>
      <c r="D71" s="275"/>
      <c r="E71" s="276">
        <v>2</v>
      </c>
      <c r="F71" s="277"/>
      <c r="G71" s="102"/>
      <c r="H71" s="98"/>
      <c r="I71" s="98"/>
      <c r="J71" s="183"/>
      <c r="K71" s="183"/>
      <c r="L71" s="183"/>
      <c r="M71" s="183"/>
      <c r="N71" s="183"/>
      <c r="O71" s="183"/>
      <c r="P71" s="183"/>
      <c r="Q71" s="177"/>
      <c r="R71" s="188"/>
      <c r="S71" s="188"/>
      <c r="T71" s="180">
        <f t="shared" si="31"/>
        <v>0</v>
      </c>
      <c r="U71" s="186">
        <v>3390</v>
      </c>
      <c r="V71" s="99"/>
      <c r="W71" s="171">
        <f t="shared" si="32"/>
        <v>2801.6528925619837</v>
      </c>
      <c r="X71" s="100">
        <f t="shared" si="33"/>
        <v>3390</v>
      </c>
      <c r="Y71" s="182">
        <f t="shared" si="34"/>
        <v>0</v>
      </c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  <c r="DL71" s="87"/>
      <c r="DM71" s="87"/>
      <c r="DN71" s="87"/>
      <c r="DO71" s="87"/>
      <c r="DP71" s="87"/>
      <c r="DQ71" s="87"/>
      <c r="DR71" s="87"/>
      <c r="DS71" s="87"/>
      <c r="DT71" s="87"/>
      <c r="DU71" s="87"/>
      <c r="DV71" s="87"/>
      <c r="DW71" s="87"/>
      <c r="DX71" s="87"/>
      <c r="DY71" s="87"/>
      <c r="DZ71" s="87"/>
      <c r="EA71" s="87"/>
      <c r="EB71" s="87"/>
      <c r="EC71" s="87"/>
      <c r="ED71" s="87"/>
      <c r="EE71" s="87"/>
      <c r="EF71" s="87"/>
      <c r="EG71" s="87"/>
      <c r="EH71" s="87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7"/>
      <c r="FI71" s="87"/>
      <c r="FJ71" s="87"/>
      <c r="FK71" s="87"/>
      <c r="FL71" s="87"/>
      <c r="FM71" s="87"/>
      <c r="FN71" s="87"/>
      <c r="FO71" s="87"/>
      <c r="FP71" s="87"/>
      <c r="FQ71" s="87"/>
      <c r="FR71" s="87"/>
      <c r="FS71" s="87"/>
      <c r="FT71" s="87"/>
      <c r="FU71" s="87"/>
      <c r="FV71" s="87"/>
      <c r="FW71" s="87"/>
      <c r="FX71" s="87"/>
      <c r="FY71" s="87"/>
      <c r="FZ71" s="87"/>
      <c r="GA71" s="87"/>
      <c r="GB71" s="87"/>
      <c r="GC71" s="87"/>
      <c r="GD71" s="87"/>
      <c r="GE71" s="87"/>
      <c r="GF71" s="87"/>
      <c r="GG71" s="87"/>
      <c r="GH71" s="87"/>
      <c r="GI71" s="87"/>
      <c r="GJ71" s="87"/>
      <c r="GK71" s="87"/>
      <c r="GL71" s="87"/>
      <c r="GM71" s="87"/>
      <c r="GN71" s="87"/>
      <c r="GO71" s="87"/>
      <c r="GP71" s="87"/>
      <c r="GQ71" s="87"/>
      <c r="GR71" s="87"/>
      <c r="GS71" s="87"/>
      <c r="GT71" s="87"/>
      <c r="GU71" s="87"/>
      <c r="GV71" s="87"/>
      <c r="GW71" s="87"/>
      <c r="GX71" s="87"/>
      <c r="GY71" s="87"/>
      <c r="GZ71" s="87"/>
      <c r="HA71" s="87"/>
      <c r="HB71" s="87"/>
      <c r="HC71" s="87"/>
      <c r="HD71" s="87"/>
      <c r="HE71" s="87"/>
      <c r="HF71" s="87"/>
      <c r="HG71" s="87"/>
      <c r="HH71" s="87"/>
      <c r="HI71" s="87"/>
      <c r="HJ71" s="87"/>
      <c r="HK71" s="87"/>
      <c r="HL71" s="87"/>
      <c r="HM71" s="87"/>
      <c r="HN71" s="87"/>
      <c r="HO71" s="87"/>
      <c r="HP71" s="87"/>
      <c r="HQ71" s="87"/>
      <c r="HR71" s="87"/>
      <c r="HS71" s="87"/>
      <c r="HT71" s="87"/>
      <c r="HU71" s="87"/>
      <c r="HV71" s="87"/>
      <c r="HW71" s="87"/>
      <c r="HX71" s="87"/>
      <c r="HY71" s="87"/>
      <c r="HZ71" s="87"/>
      <c r="IA71" s="87"/>
      <c r="IB71" s="87"/>
      <c r="IC71" s="87"/>
      <c r="ID71" s="87"/>
      <c r="IE71" s="87"/>
      <c r="IF71" s="87"/>
      <c r="IG71" s="87"/>
      <c r="IH71" s="87"/>
      <c r="II71" s="87"/>
      <c r="IJ71" s="87"/>
      <c r="IK71" s="87"/>
      <c r="IL71" s="87"/>
      <c r="IM71" s="87"/>
      <c r="IN71" s="87"/>
      <c r="IO71" s="87"/>
      <c r="IP71" s="87"/>
      <c r="IQ71" s="87"/>
      <c r="IR71" s="87"/>
    </row>
    <row r="72" spans="1:252" s="88" customFormat="1" ht="20.399999999999999" customHeight="1">
      <c r="A72" s="116"/>
      <c r="B72" s="56"/>
      <c r="C72" s="294" t="s">
        <v>49</v>
      </c>
      <c r="D72" s="295"/>
      <c r="E72" s="295"/>
      <c r="F72" s="295"/>
      <c r="G72" s="295"/>
      <c r="H72" s="295"/>
      <c r="I72" s="296"/>
      <c r="J72" s="93"/>
      <c r="K72" s="93"/>
      <c r="L72" s="93"/>
      <c r="M72" s="93"/>
      <c r="N72" s="93"/>
      <c r="O72" s="94"/>
      <c r="P72" s="95"/>
      <c r="Q72" s="95"/>
      <c r="R72" s="95"/>
      <c r="S72" s="95"/>
      <c r="T72" s="94"/>
      <c r="U72" s="95"/>
      <c r="V72" s="95"/>
      <c r="W72" s="95"/>
      <c r="X72" s="95"/>
      <c r="Y72" s="96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  <c r="FY72" s="87"/>
      <c r="FZ72" s="87"/>
      <c r="GA72" s="87"/>
      <c r="GB72" s="87"/>
      <c r="GC72" s="87"/>
      <c r="GD72" s="87"/>
      <c r="GE72" s="87"/>
      <c r="GF72" s="87"/>
      <c r="GG72" s="87"/>
      <c r="GH72" s="87"/>
      <c r="GI72" s="87"/>
      <c r="GJ72" s="87"/>
      <c r="GK72" s="87"/>
      <c r="GL72" s="87"/>
      <c r="GM72" s="87"/>
      <c r="GN72" s="87"/>
      <c r="GO72" s="87"/>
      <c r="GP72" s="87"/>
      <c r="GQ72" s="87"/>
      <c r="GR72" s="87"/>
      <c r="GS72" s="87"/>
      <c r="GT72" s="87"/>
      <c r="GU72" s="87"/>
      <c r="GV72" s="87"/>
      <c r="GW72" s="87"/>
      <c r="GX72" s="87"/>
      <c r="GY72" s="87"/>
      <c r="GZ72" s="87"/>
      <c r="HA72" s="87"/>
      <c r="HB72" s="87"/>
      <c r="HC72" s="87"/>
      <c r="HD72" s="87"/>
      <c r="HE72" s="87"/>
      <c r="HF72" s="87"/>
      <c r="HG72" s="87"/>
      <c r="HH72" s="87"/>
      <c r="HI72" s="87"/>
      <c r="HJ72" s="87"/>
      <c r="HK72" s="87"/>
      <c r="HL72" s="87"/>
      <c r="HM72" s="87"/>
      <c r="HN72" s="87"/>
      <c r="HO72" s="87"/>
      <c r="HP72" s="87"/>
      <c r="HQ72" s="87"/>
      <c r="HR72" s="87"/>
      <c r="HS72" s="87"/>
      <c r="HT72" s="87"/>
      <c r="HU72" s="87"/>
      <c r="HV72" s="87"/>
      <c r="HW72" s="87"/>
      <c r="HX72" s="87"/>
      <c r="HY72" s="87"/>
      <c r="HZ72" s="87"/>
      <c r="IA72" s="87"/>
      <c r="IB72" s="87"/>
      <c r="IC72" s="87"/>
      <c r="ID72" s="87"/>
      <c r="IE72" s="87"/>
      <c r="IF72" s="87"/>
      <c r="IG72" s="87"/>
      <c r="IH72" s="87"/>
      <c r="II72" s="87"/>
      <c r="IJ72" s="87"/>
      <c r="IK72" s="87"/>
      <c r="IL72" s="87"/>
      <c r="IM72" s="87"/>
      <c r="IN72" s="87"/>
      <c r="IO72" s="87"/>
      <c r="IP72" s="87"/>
      <c r="IQ72" s="87"/>
      <c r="IR72" s="87"/>
    </row>
    <row r="73" spans="1:252" s="88" customFormat="1" ht="19.95" customHeight="1">
      <c r="A73" s="55">
        <v>4300423</v>
      </c>
      <c r="B73" s="55" t="s">
        <v>227</v>
      </c>
      <c r="C73" s="285">
        <v>10</v>
      </c>
      <c r="D73" s="286">
        <v>10</v>
      </c>
      <c r="E73" s="310">
        <v>30</v>
      </c>
      <c r="F73" s="311"/>
      <c r="G73" s="289">
        <v>414</v>
      </c>
      <c r="H73" s="290"/>
      <c r="I73" s="125"/>
      <c r="J73" s="183"/>
      <c r="K73" s="183"/>
      <c r="L73" s="183"/>
      <c r="M73" s="183"/>
      <c r="N73" s="183"/>
      <c r="O73" s="183"/>
      <c r="P73" s="183"/>
      <c r="Q73" s="189"/>
      <c r="R73" s="189"/>
      <c r="S73" s="189"/>
      <c r="T73" s="180">
        <f t="shared" si="31"/>
        <v>0</v>
      </c>
      <c r="U73" s="186">
        <v>3190</v>
      </c>
      <c r="V73" s="99"/>
      <c r="W73" s="171">
        <f t="shared" si="32"/>
        <v>2636.3636363636365</v>
      </c>
      <c r="X73" s="100">
        <f>ROUND(U73+(U73*V73),0)</f>
        <v>3190</v>
      </c>
      <c r="Y73" s="182">
        <f>(T73*X73)</f>
        <v>0</v>
      </c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X73" s="87"/>
      <c r="FY73" s="87"/>
      <c r="FZ73" s="87"/>
      <c r="GA73" s="87"/>
      <c r="GB73" s="87"/>
      <c r="GC73" s="87"/>
      <c r="GD73" s="87"/>
      <c r="GE73" s="87"/>
      <c r="GF73" s="87"/>
      <c r="GG73" s="87"/>
      <c r="GH73" s="87"/>
      <c r="GI73" s="87"/>
      <c r="GJ73" s="87"/>
      <c r="GK73" s="87"/>
      <c r="GL73" s="87"/>
      <c r="GM73" s="87"/>
      <c r="GN73" s="87"/>
      <c r="GO73" s="87"/>
      <c r="GP73" s="87"/>
      <c r="GQ73" s="87"/>
      <c r="GR73" s="87"/>
      <c r="GS73" s="87"/>
      <c r="GT73" s="87"/>
      <c r="GU73" s="87"/>
      <c r="GV73" s="87"/>
      <c r="GW73" s="87"/>
      <c r="GX73" s="87"/>
      <c r="GY73" s="87"/>
      <c r="GZ73" s="87"/>
      <c r="HA73" s="87"/>
      <c r="HB73" s="87"/>
      <c r="HC73" s="87"/>
      <c r="HD73" s="87"/>
      <c r="HE73" s="87"/>
      <c r="HF73" s="87"/>
      <c r="HG73" s="87"/>
      <c r="HH73" s="87"/>
      <c r="HI73" s="87"/>
      <c r="HJ73" s="87"/>
      <c r="HK73" s="87"/>
      <c r="HL73" s="87"/>
      <c r="HM73" s="87"/>
      <c r="HN73" s="87"/>
      <c r="HO73" s="87"/>
      <c r="HP73" s="87"/>
      <c r="HQ73" s="87"/>
      <c r="HR73" s="87"/>
      <c r="HS73" s="87"/>
      <c r="HT73" s="87"/>
      <c r="HU73" s="87"/>
      <c r="HV73" s="87"/>
      <c r="HW73" s="87"/>
      <c r="HX73" s="87"/>
      <c r="HY73" s="87"/>
      <c r="HZ73" s="87"/>
      <c r="IA73" s="87"/>
      <c r="IB73" s="87"/>
      <c r="IC73" s="87"/>
      <c r="ID73" s="87"/>
      <c r="IE73" s="87"/>
      <c r="IF73" s="87"/>
      <c r="IG73" s="87"/>
      <c r="IH73" s="87"/>
      <c r="II73" s="87"/>
      <c r="IJ73" s="87"/>
      <c r="IK73" s="87"/>
      <c r="IL73" s="87"/>
      <c r="IM73" s="87"/>
      <c r="IN73" s="87"/>
      <c r="IO73" s="87"/>
      <c r="IP73" s="87"/>
      <c r="IQ73" s="87"/>
      <c r="IR73" s="87"/>
    </row>
    <row r="74" spans="1:252" s="88" customFormat="1" ht="19.95" customHeight="1">
      <c r="A74" s="55">
        <v>4310423</v>
      </c>
      <c r="B74" s="55" t="s">
        <v>226</v>
      </c>
      <c r="C74" s="285">
        <v>10</v>
      </c>
      <c r="D74" s="286">
        <v>10</v>
      </c>
      <c r="E74" s="310">
        <v>30</v>
      </c>
      <c r="F74" s="311"/>
      <c r="G74" s="289">
        <v>414</v>
      </c>
      <c r="H74" s="290"/>
      <c r="I74" s="125"/>
      <c r="J74" s="183"/>
      <c r="K74" s="183"/>
      <c r="L74" s="183"/>
      <c r="M74" s="183"/>
      <c r="N74" s="183"/>
      <c r="O74" s="183"/>
      <c r="P74" s="183"/>
      <c r="Q74" s="189"/>
      <c r="R74" s="189"/>
      <c r="S74" s="189"/>
      <c r="T74" s="180">
        <f t="shared" si="31"/>
        <v>0</v>
      </c>
      <c r="U74" s="186">
        <v>2790</v>
      </c>
      <c r="V74" s="99"/>
      <c r="W74" s="171">
        <f t="shared" si="32"/>
        <v>2305.7851239669421</v>
      </c>
      <c r="X74" s="100">
        <f>ROUND(U74+(U74*V74),0)</f>
        <v>2790</v>
      </c>
      <c r="Y74" s="182">
        <f>(T74*X74)</f>
        <v>0</v>
      </c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X74" s="87"/>
      <c r="FY74" s="87"/>
      <c r="FZ74" s="87"/>
      <c r="GA74" s="87"/>
      <c r="GB74" s="87"/>
      <c r="GC74" s="87"/>
      <c r="GD74" s="87"/>
      <c r="GE74" s="87"/>
      <c r="GF74" s="87"/>
      <c r="GG74" s="87"/>
      <c r="GH74" s="87"/>
      <c r="GI74" s="87"/>
      <c r="GJ74" s="87"/>
      <c r="GK74" s="87"/>
      <c r="GL74" s="87"/>
      <c r="GM74" s="87"/>
      <c r="GN74" s="87"/>
      <c r="GO74" s="87"/>
      <c r="GP74" s="87"/>
      <c r="GQ74" s="87"/>
      <c r="GR74" s="87"/>
      <c r="GS74" s="87"/>
      <c r="GT74" s="87"/>
      <c r="GU74" s="87"/>
      <c r="GV74" s="87"/>
      <c r="GW74" s="87"/>
      <c r="GX74" s="87"/>
      <c r="GY74" s="87"/>
      <c r="GZ74" s="87"/>
      <c r="HA74" s="87"/>
      <c r="HB74" s="87"/>
      <c r="HC74" s="87"/>
      <c r="HD74" s="87"/>
      <c r="HE74" s="87"/>
      <c r="HF74" s="87"/>
      <c r="HG74" s="87"/>
      <c r="HH74" s="87"/>
      <c r="HI74" s="87"/>
      <c r="HJ74" s="87"/>
      <c r="HK74" s="87"/>
      <c r="HL74" s="87"/>
      <c r="HM74" s="87"/>
      <c r="HN74" s="87"/>
      <c r="HO74" s="87"/>
      <c r="HP74" s="87"/>
      <c r="HQ74" s="87"/>
      <c r="HR74" s="87"/>
      <c r="HS74" s="87"/>
      <c r="HT74" s="87"/>
      <c r="HU74" s="87"/>
      <c r="HV74" s="87"/>
      <c r="HW74" s="87"/>
      <c r="HX74" s="87"/>
      <c r="HY74" s="87"/>
      <c r="HZ74" s="87"/>
      <c r="IA74" s="87"/>
      <c r="IB74" s="87"/>
      <c r="IC74" s="87"/>
      <c r="ID74" s="87"/>
      <c r="IE74" s="87"/>
      <c r="IF74" s="87"/>
      <c r="IG74" s="87"/>
      <c r="IH74" s="87"/>
      <c r="II74" s="87"/>
      <c r="IJ74" s="87"/>
      <c r="IK74" s="87"/>
      <c r="IL74" s="87"/>
      <c r="IM74" s="87"/>
      <c r="IN74" s="87"/>
      <c r="IO74" s="87"/>
      <c r="IP74" s="87"/>
      <c r="IQ74" s="87"/>
      <c r="IR74" s="87"/>
    </row>
    <row r="75" spans="1:252" s="88" customFormat="1" ht="19.95" customHeight="1">
      <c r="A75" s="55">
        <v>4300207</v>
      </c>
      <c r="B75" s="55" t="s">
        <v>168</v>
      </c>
      <c r="C75" s="285">
        <v>10</v>
      </c>
      <c r="D75" s="286">
        <v>10</v>
      </c>
      <c r="E75" s="310">
        <v>30</v>
      </c>
      <c r="F75" s="311"/>
      <c r="G75" s="289">
        <v>414</v>
      </c>
      <c r="H75" s="290"/>
      <c r="I75" s="125"/>
      <c r="J75" s="183"/>
      <c r="K75" s="183"/>
      <c r="L75" s="183"/>
      <c r="M75" s="183"/>
      <c r="N75" s="183"/>
      <c r="O75" s="183"/>
      <c r="P75" s="183"/>
      <c r="Q75" s="183"/>
      <c r="R75" s="188"/>
      <c r="S75" s="188"/>
      <c r="T75" s="180">
        <f t="shared" si="31"/>
        <v>0</v>
      </c>
      <c r="U75" s="186">
        <v>2490</v>
      </c>
      <c r="V75" s="99"/>
      <c r="W75" s="171">
        <f t="shared" si="32"/>
        <v>2057.8512396694214</v>
      </c>
      <c r="X75" s="100">
        <f>ROUND(U75+(U75*V75),0)</f>
        <v>2490</v>
      </c>
      <c r="Y75" s="182">
        <f>(T75*X75)</f>
        <v>0</v>
      </c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X75" s="87"/>
      <c r="FY75" s="87"/>
      <c r="FZ75" s="87"/>
      <c r="GA75" s="87"/>
      <c r="GB75" s="87"/>
      <c r="GC75" s="87"/>
      <c r="GD75" s="87"/>
      <c r="GE75" s="87"/>
      <c r="GF75" s="87"/>
      <c r="GG75" s="87"/>
      <c r="GH75" s="87"/>
      <c r="GI75" s="87"/>
      <c r="GJ75" s="87"/>
      <c r="GK75" s="87"/>
      <c r="GL75" s="87"/>
      <c r="GM75" s="87"/>
      <c r="GN75" s="87"/>
      <c r="GO75" s="87"/>
      <c r="GP75" s="87"/>
      <c r="GQ75" s="87"/>
      <c r="GR75" s="87"/>
      <c r="GS75" s="87"/>
      <c r="GT75" s="87"/>
      <c r="GU75" s="87"/>
      <c r="GV75" s="87"/>
      <c r="GW75" s="87"/>
      <c r="GX75" s="87"/>
      <c r="GY75" s="87"/>
      <c r="GZ75" s="87"/>
      <c r="HA75" s="87"/>
      <c r="HB75" s="87"/>
      <c r="HC75" s="87"/>
      <c r="HD75" s="87"/>
      <c r="HE75" s="87"/>
      <c r="HF75" s="87"/>
      <c r="HG75" s="87"/>
      <c r="HH75" s="87"/>
      <c r="HI75" s="87"/>
      <c r="HJ75" s="87"/>
      <c r="HK75" s="87"/>
      <c r="HL75" s="87"/>
      <c r="HM75" s="87"/>
      <c r="HN75" s="87"/>
      <c r="HO75" s="87"/>
      <c r="HP75" s="87"/>
      <c r="HQ75" s="87"/>
      <c r="HR75" s="87"/>
      <c r="HS75" s="87"/>
      <c r="HT75" s="87"/>
      <c r="HU75" s="87"/>
      <c r="HV75" s="87"/>
      <c r="HW75" s="87"/>
      <c r="HX75" s="87"/>
      <c r="HY75" s="87"/>
      <c r="HZ75" s="87"/>
      <c r="IA75" s="87"/>
      <c r="IB75" s="87"/>
      <c r="IC75" s="87"/>
      <c r="ID75" s="87"/>
      <c r="IE75" s="87"/>
      <c r="IF75" s="87"/>
      <c r="IG75" s="87"/>
      <c r="IH75" s="87"/>
      <c r="II75" s="87"/>
      <c r="IJ75" s="87"/>
      <c r="IK75" s="87"/>
      <c r="IL75" s="87"/>
      <c r="IM75" s="87"/>
      <c r="IN75" s="87"/>
      <c r="IO75" s="87"/>
      <c r="IP75" s="87"/>
      <c r="IQ75" s="87"/>
      <c r="IR75" s="87"/>
    </row>
    <row r="76" spans="1:252" s="88" customFormat="1" ht="22.95" customHeight="1">
      <c r="A76" s="278" t="s">
        <v>228</v>
      </c>
      <c r="B76" s="279"/>
      <c r="C76" s="279"/>
      <c r="D76" s="279"/>
      <c r="E76" s="279"/>
      <c r="F76" s="279"/>
      <c r="G76" s="279"/>
      <c r="H76" s="279"/>
      <c r="I76" s="118"/>
      <c r="J76" s="105" t="s">
        <v>11</v>
      </c>
      <c r="K76" s="105" t="s">
        <v>12</v>
      </c>
      <c r="L76" s="105" t="s">
        <v>13</v>
      </c>
      <c r="M76" s="105" t="s">
        <v>14</v>
      </c>
      <c r="N76" s="105" t="s">
        <v>15</v>
      </c>
      <c r="O76" s="106" t="s">
        <v>123</v>
      </c>
      <c r="P76" s="107" t="s">
        <v>36</v>
      </c>
      <c r="Q76" s="107" t="s">
        <v>37</v>
      </c>
      <c r="R76" s="108" t="s">
        <v>38</v>
      </c>
      <c r="S76" s="108" t="s">
        <v>39</v>
      </c>
      <c r="T76" s="119"/>
      <c r="U76" s="120"/>
      <c r="V76" s="120"/>
      <c r="W76" s="120"/>
      <c r="X76" s="121"/>
      <c r="Y76" s="122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  <c r="DL76" s="87"/>
      <c r="DM76" s="87"/>
      <c r="DN76" s="87"/>
      <c r="DO76" s="87"/>
      <c r="DP76" s="87"/>
      <c r="DQ76" s="87"/>
      <c r="DR76" s="87"/>
      <c r="DS76" s="87"/>
      <c r="DT76" s="87"/>
      <c r="DU76" s="87"/>
      <c r="DV76" s="87"/>
      <c r="DW76" s="87"/>
      <c r="DX76" s="87"/>
      <c r="DY76" s="87"/>
      <c r="DZ76" s="87"/>
      <c r="EA76" s="87"/>
      <c r="EB76" s="87"/>
      <c r="EC76" s="87"/>
      <c r="ED76" s="87"/>
      <c r="EE76" s="87"/>
      <c r="EF76" s="87"/>
      <c r="EG76" s="87"/>
      <c r="EH76" s="87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7"/>
      <c r="FL76" s="87"/>
      <c r="FM76" s="87"/>
      <c r="FN76" s="87"/>
      <c r="FO76" s="87"/>
      <c r="FP76" s="87"/>
      <c r="FQ76" s="87"/>
      <c r="FR76" s="87"/>
      <c r="FS76" s="87"/>
      <c r="FT76" s="87"/>
      <c r="FU76" s="87"/>
      <c r="FV76" s="87"/>
      <c r="FW76" s="87"/>
      <c r="FX76" s="87"/>
      <c r="FY76" s="87"/>
      <c r="FZ76" s="87"/>
      <c r="GA76" s="87"/>
      <c r="GB76" s="87"/>
      <c r="GC76" s="87"/>
      <c r="GD76" s="87"/>
      <c r="GE76" s="87"/>
      <c r="GF76" s="87"/>
      <c r="GG76" s="87"/>
      <c r="GH76" s="87"/>
      <c r="GI76" s="87"/>
      <c r="GJ76" s="87"/>
      <c r="GK76" s="87"/>
      <c r="GL76" s="87"/>
      <c r="GM76" s="87"/>
      <c r="GN76" s="87"/>
      <c r="GO76" s="87"/>
      <c r="GP76" s="87"/>
      <c r="GQ76" s="87"/>
      <c r="GR76" s="87"/>
      <c r="GS76" s="87"/>
      <c r="GT76" s="87"/>
      <c r="GU76" s="87"/>
      <c r="GV76" s="87"/>
      <c r="GW76" s="87"/>
      <c r="GX76" s="87"/>
      <c r="GY76" s="87"/>
      <c r="GZ76" s="87"/>
      <c r="HA76" s="87"/>
      <c r="HB76" s="87"/>
      <c r="HC76" s="87"/>
      <c r="HD76" s="87"/>
      <c r="HE76" s="87"/>
      <c r="HF76" s="87"/>
      <c r="HG76" s="87"/>
      <c r="HH76" s="87"/>
      <c r="HI76" s="87"/>
      <c r="HJ76" s="87"/>
      <c r="HK76" s="87"/>
      <c r="HL76" s="87"/>
      <c r="HM76" s="87"/>
      <c r="HN76" s="87"/>
      <c r="HO76" s="87"/>
      <c r="HP76" s="87"/>
      <c r="HQ76" s="87"/>
      <c r="HR76" s="87"/>
      <c r="HS76" s="87"/>
      <c r="HT76" s="87"/>
      <c r="HU76" s="87"/>
      <c r="HV76" s="87"/>
      <c r="HW76" s="87"/>
      <c r="HX76" s="87"/>
      <c r="HY76" s="87"/>
      <c r="HZ76" s="87"/>
      <c r="IA76" s="87"/>
      <c r="IB76" s="87"/>
      <c r="IC76" s="87"/>
      <c r="ID76" s="87"/>
      <c r="IE76" s="87"/>
      <c r="IF76" s="87"/>
      <c r="IG76" s="87"/>
      <c r="IH76" s="87"/>
      <c r="II76" s="87"/>
      <c r="IJ76" s="87"/>
      <c r="IK76" s="87"/>
      <c r="IL76" s="87"/>
      <c r="IM76" s="87"/>
      <c r="IN76" s="87"/>
      <c r="IO76" s="87"/>
      <c r="IP76" s="87"/>
      <c r="IQ76" s="87"/>
      <c r="IR76" s="87"/>
    </row>
    <row r="77" spans="1:252" s="88" customFormat="1" ht="17.399999999999999" customHeight="1">
      <c r="A77" s="113"/>
      <c r="B77" s="113"/>
      <c r="C77" s="272" t="s">
        <v>34</v>
      </c>
      <c r="D77" s="273"/>
      <c r="E77" s="273"/>
      <c r="F77" s="273"/>
      <c r="G77" s="91"/>
      <c r="H77" s="93"/>
      <c r="I77" s="93"/>
      <c r="J77" s="93"/>
      <c r="K77" s="93"/>
      <c r="L77" s="93"/>
      <c r="M77" s="93"/>
      <c r="N77" s="93"/>
      <c r="O77" s="94"/>
      <c r="P77" s="95"/>
      <c r="Q77" s="95"/>
      <c r="R77" s="95"/>
      <c r="S77" s="95"/>
      <c r="T77" s="94"/>
      <c r="U77" s="95"/>
      <c r="V77" s="95"/>
      <c r="W77" s="95"/>
      <c r="X77" s="95"/>
      <c r="Y77" s="96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87"/>
      <c r="GB77" s="87"/>
      <c r="GC77" s="87"/>
      <c r="GD77" s="87"/>
      <c r="GE77" s="87"/>
      <c r="GF77" s="87"/>
      <c r="GG77" s="87"/>
      <c r="GH77" s="87"/>
      <c r="GI77" s="87"/>
      <c r="GJ77" s="87"/>
      <c r="GK77" s="87"/>
      <c r="GL77" s="87"/>
      <c r="GM77" s="87"/>
      <c r="GN77" s="87"/>
      <c r="GO77" s="87"/>
      <c r="GP77" s="87"/>
      <c r="GQ77" s="87"/>
      <c r="GR77" s="87"/>
      <c r="GS77" s="87"/>
      <c r="GT77" s="87"/>
      <c r="GU77" s="87"/>
      <c r="GV77" s="87"/>
      <c r="GW77" s="87"/>
      <c r="GX77" s="87"/>
      <c r="GY77" s="87"/>
      <c r="GZ77" s="87"/>
      <c r="HA77" s="87"/>
      <c r="HB77" s="87"/>
      <c r="HC77" s="87"/>
      <c r="HD77" s="87"/>
      <c r="HE77" s="87"/>
      <c r="HF77" s="87"/>
      <c r="HG77" s="87"/>
      <c r="HH77" s="87"/>
      <c r="HI77" s="87"/>
      <c r="HJ77" s="87"/>
      <c r="HK77" s="87"/>
      <c r="HL77" s="87"/>
      <c r="HM77" s="87"/>
      <c r="HN77" s="87"/>
      <c r="HO77" s="87"/>
      <c r="HP77" s="87"/>
      <c r="HQ77" s="87"/>
      <c r="HR77" s="87"/>
      <c r="HS77" s="87"/>
      <c r="HT77" s="87"/>
      <c r="HU77" s="87"/>
      <c r="HV77" s="87"/>
      <c r="HW77" s="87"/>
      <c r="HX77" s="87"/>
      <c r="HY77" s="87"/>
      <c r="HZ77" s="87"/>
      <c r="IA77" s="87"/>
      <c r="IB77" s="87"/>
      <c r="IC77" s="87"/>
      <c r="ID77" s="87"/>
      <c r="IE77" s="87"/>
      <c r="IF77" s="87"/>
      <c r="IG77" s="87"/>
      <c r="IH77" s="87"/>
      <c r="II77" s="87"/>
      <c r="IJ77" s="87"/>
      <c r="IK77" s="87"/>
      <c r="IL77" s="87"/>
      <c r="IM77" s="87"/>
      <c r="IN77" s="87"/>
      <c r="IO77" s="87"/>
      <c r="IP77" s="87"/>
      <c r="IQ77" s="87"/>
      <c r="IR77" s="87"/>
    </row>
    <row r="78" spans="1:252" s="88" customFormat="1" ht="19.95" customHeight="1">
      <c r="A78" s="97">
        <v>4300307</v>
      </c>
      <c r="B78" s="59" t="s">
        <v>229</v>
      </c>
      <c r="C78" s="274">
        <v>1</v>
      </c>
      <c r="D78" s="275"/>
      <c r="E78" s="276">
        <v>2</v>
      </c>
      <c r="F78" s="277"/>
      <c r="G78" s="206"/>
      <c r="H78" s="204"/>
      <c r="I78" s="204"/>
      <c r="J78" s="177"/>
      <c r="K78" s="178"/>
      <c r="L78" s="177"/>
      <c r="M78" s="177"/>
      <c r="N78" s="177"/>
      <c r="O78" s="177"/>
      <c r="P78" s="177"/>
      <c r="Q78" s="179"/>
      <c r="R78" s="179"/>
      <c r="S78" s="179"/>
      <c r="T78" s="180">
        <f t="shared" ref="T78:T82" si="35">SUM(J78:S78)</f>
        <v>0</v>
      </c>
      <c r="U78" s="181">
        <v>1990</v>
      </c>
      <c r="V78" s="99"/>
      <c r="W78" s="171">
        <f t="shared" ref="W78:W82" si="36">X78/1.21</f>
        <v>1644.6280991735537</v>
      </c>
      <c r="X78" s="100">
        <f>ROUND(U78+(U78*V78),0)</f>
        <v>1990</v>
      </c>
      <c r="Y78" s="182">
        <f>(T78*X78)</f>
        <v>0</v>
      </c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  <c r="DL78" s="87"/>
      <c r="DM78" s="87"/>
      <c r="DN78" s="87"/>
      <c r="DO78" s="87"/>
      <c r="DP78" s="87"/>
      <c r="DQ78" s="87"/>
      <c r="DR78" s="87"/>
      <c r="DS78" s="87"/>
      <c r="DT78" s="87"/>
      <c r="DU78" s="87"/>
      <c r="DV78" s="87"/>
      <c r="DW78" s="87"/>
      <c r="DX78" s="87"/>
      <c r="DY78" s="87"/>
      <c r="DZ78" s="87"/>
      <c r="EA78" s="87"/>
      <c r="EB78" s="87"/>
      <c r="EC78" s="87"/>
      <c r="ED78" s="87"/>
      <c r="EE78" s="87"/>
      <c r="EF78" s="87"/>
      <c r="EG78" s="87"/>
      <c r="EH78" s="87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87"/>
      <c r="FH78" s="87"/>
      <c r="FI78" s="87"/>
      <c r="FJ78" s="87"/>
      <c r="FK78" s="87"/>
      <c r="FL78" s="87"/>
      <c r="FM78" s="87"/>
      <c r="FN78" s="87"/>
      <c r="FO78" s="87"/>
      <c r="FP78" s="87"/>
      <c r="FQ78" s="87"/>
      <c r="FR78" s="87"/>
      <c r="FS78" s="87"/>
      <c r="FT78" s="87"/>
      <c r="FU78" s="87"/>
      <c r="FV78" s="87"/>
      <c r="FW78" s="87"/>
      <c r="FX78" s="87"/>
      <c r="FY78" s="87"/>
      <c r="FZ78" s="87"/>
      <c r="GA78" s="87"/>
      <c r="GB78" s="87"/>
      <c r="GC78" s="87"/>
      <c r="GD78" s="87"/>
      <c r="GE78" s="87"/>
      <c r="GF78" s="87"/>
      <c r="GG78" s="87"/>
      <c r="GH78" s="87"/>
      <c r="GI78" s="87"/>
      <c r="GJ78" s="87"/>
      <c r="GK78" s="87"/>
      <c r="GL78" s="87"/>
      <c r="GM78" s="87"/>
      <c r="GN78" s="87"/>
      <c r="GO78" s="87"/>
      <c r="GP78" s="87"/>
      <c r="GQ78" s="87"/>
      <c r="GR78" s="87"/>
      <c r="GS78" s="87"/>
      <c r="GT78" s="87"/>
      <c r="GU78" s="87"/>
      <c r="GV78" s="87"/>
      <c r="GW78" s="87"/>
      <c r="GX78" s="87"/>
      <c r="GY78" s="87"/>
      <c r="GZ78" s="87"/>
      <c r="HA78" s="87"/>
      <c r="HB78" s="87"/>
      <c r="HC78" s="87"/>
      <c r="HD78" s="87"/>
      <c r="HE78" s="87"/>
      <c r="HF78" s="87"/>
      <c r="HG78" s="87"/>
      <c r="HH78" s="87"/>
      <c r="HI78" s="87"/>
      <c r="HJ78" s="87"/>
      <c r="HK78" s="87"/>
      <c r="HL78" s="87"/>
      <c r="HM78" s="87"/>
      <c r="HN78" s="87"/>
      <c r="HO78" s="87"/>
      <c r="HP78" s="87"/>
      <c r="HQ78" s="87"/>
      <c r="HR78" s="87"/>
      <c r="HS78" s="87"/>
      <c r="HT78" s="87"/>
      <c r="HU78" s="87"/>
      <c r="HV78" s="87"/>
      <c r="HW78" s="87"/>
      <c r="HX78" s="87"/>
      <c r="HY78" s="87"/>
      <c r="HZ78" s="87"/>
      <c r="IA78" s="87"/>
      <c r="IB78" s="87"/>
      <c r="IC78" s="87"/>
      <c r="ID78" s="87"/>
      <c r="IE78" s="87"/>
      <c r="IF78" s="87"/>
      <c r="IG78" s="87"/>
      <c r="IH78" s="87"/>
      <c r="II78" s="87"/>
      <c r="IJ78" s="87"/>
      <c r="IK78" s="87"/>
      <c r="IL78" s="87"/>
      <c r="IM78" s="87"/>
      <c r="IN78" s="87"/>
      <c r="IO78" s="87"/>
      <c r="IP78" s="87"/>
      <c r="IQ78" s="87"/>
      <c r="IR78" s="87"/>
    </row>
    <row r="79" spans="1:252" s="88" customFormat="1" ht="19.95" customHeight="1">
      <c r="A79" s="97">
        <v>4300481</v>
      </c>
      <c r="B79" s="59" t="s">
        <v>171</v>
      </c>
      <c r="C79" s="274">
        <v>1</v>
      </c>
      <c r="D79" s="275"/>
      <c r="E79" s="276">
        <v>2</v>
      </c>
      <c r="F79" s="277"/>
      <c r="G79" s="206"/>
      <c r="H79" s="204"/>
      <c r="I79" s="204"/>
      <c r="J79" s="177"/>
      <c r="K79" s="178"/>
      <c r="L79" s="177"/>
      <c r="M79" s="177"/>
      <c r="N79" s="177"/>
      <c r="O79" s="177"/>
      <c r="P79" s="177"/>
      <c r="Q79" s="179"/>
      <c r="R79" s="179"/>
      <c r="S79" s="179"/>
      <c r="T79" s="180">
        <f t="shared" si="35"/>
        <v>0</v>
      </c>
      <c r="U79" s="181">
        <v>1590</v>
      </c>
      <c r="V79" s="99"/>
      <c r="W79" s="171">
        <f t="shared" si="36"/>
        <v>1314.0495867768595</v>
      </c>
      <c r="X79" s="100">
        <f>ROUND(U79+(U79*V79),0)</f>
        <v>1590</v>
      </c>
      <c r="Y79" s="182">
        <f>(T79*X79)</f>
        <v>0</v>
      </c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  <c r="DQ79" s="87"/>
      <c r="DR79" s="87"/>
      <c r="DS79" s="87"/>
      <c r="DT79" s="87"/>
      <c r="DU79" s="87"/>
      <c r="DV79" s="87"/>
      <c r="DW79" s="87"/>
      <c r="DX79" s="87"/>
      <c r="DY79" s="87"/>
      <c r="DZ79" s="87"/>
      <c r="EA79" s="87"/>
      <c r="EB79" s="87"/>
      <c r="EC79" s="87"/>
      <c r="ED79" s="87"/>
      <c r="EE79" s="87"/>
      <c r="EF79" s="87"/>
      <c r="EG79" s="87"/>
      <c r="EH79" s="87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87"/>
      <c r="FH79" s="87"/>
      <c r="FI79" s="87"/>
      <c r="FJ79" s="87"/>
      <c r="FK79" s="87"/>
      <c r="FL79" s="87"/>
      <c r="FM79" s="87"/>
      <c r="FN79" s="87"/>
      <c r="FO79" s="87"/>
      <c r="FP79" s="87"/>
      <c r="FQ79" s="87"/>
      <c r="FR79" s="87"/>
      <c r="FS79" s="87"/>
      <c r="FT79" s="87"/>
      <c r="FU79" s="87"/>
      <c r="FV79" s="87"/>
      <c r="FW79" s="87"/>
      <c r="FX79" s="87"/>
      <c r="FY79" s="87"/>
      <c r="FZ79" s="87"/>
      <c r="GA79" s="87"/>
      <c r="GB79" s="87"/>
      <c r="GC79" s="87"/>
      <c r="GD79" s="87"/>
      <c r="GE79" s="87"/>
      <c r="GF79" s="87"/>
      <c r="GG79" s="87"/>
      <c r="GH79" s="87"/>
      <c r="GI79" s="87"/>
      <c r="GJ79" s="87"/>
      <c r="GK79" s="87"/>
      <c r="GL79" s="87"/>
      <c r="GM79" s="87"/>
      <c r="GN79" s="87"/>
      <c r="GO79" s="87"/>
      <c r="GP79" s="87"/>
      <c r="GQ79" s="87"/>
      <c r="GR79" s="87"/>
      <c r="GS79" s="87"/>
      <c r="GT79" s="87"/>
      <c r="GU79" s="87"/>
      <c r="GV79" s="87"/>
      <c r="GW79" s="87"/>
      <c r="GX79" s="87"/>
      <c r="GY79" s="87"/>
      <c r="GZ79" s="87"/>
      <c r="HA79" s="87"/>
      <c r="HB79" s="87"/>
      <c r="HC79" s="87"/>
      <c r="HD79" s="87"/>
      <c r="HE79" s="87"/>
      <c r="HF79" s="87"/>
      <c r="HG79" s="87"/>
      <c r="HH79" s="87"/>
      <c r="HI79" s="87"/>
      <c r="HJ79" s="87"/>
      <c r="HK79" s="87"/>
      <c r="HL79" s="87"/>
      <c r="HM79" s="87"/>
      <c r="HN79" s="87"/>
      <c r="HO79" s="87"/>
      <c r="HP79" s="87"/>
      <c r="HQ79" s="87"/>
      <c r="HR79" s="87"/>
      <c r="HS79" s="87"/>
      <c r="HT79" s="87"/>
      <c r="HU79" s="87"/>
      <c r="HV79" s="87"/>
      <c r="HW79" s="87"/>
      <c r="HX79" s="87"/>
      <c r="HY79" s="87"/>
      <c r="HZ79" s="87"/>
      <c r="IA79" s="87"/>
      <c r="IB79" s="87"/>
      <c r="IC79" s="87"/>
      <c r="ID79" s="87"/>
      <c r="IE79" s="87"/>
      <c r="IF79" s="87"/>
      <c r="IG79" s="87"/>
      <c r="IH79" s="87"/>
      <c r="II79" s="87"/>
      <c r="IJ79" s="87"/>
      <c r="IK79" s="87"/>
      <c r="IL79" s="87"/>
      <c r="IM79" s="87"/>
      <c r="IN79" s="87"/>
      <c r="IO79" s="87"/>
      <c r="IP79" s="87"/>
      <c r="IQ79" s="87"/>
      <c r="IR79" s="87"/>
    </row>
    <row r="80" spans="1:252" s="88" customFormat="1" ht="19.95" customHeight="1">
      <c r="A80" s="97">
        <v>4300454</v>
      </c>
      <c r="B80" s="59" t="s">
        <v>231</v>
      </c>
      <c r="C80" s="274">
        <v>1</v>
      </c>
      <c r="D80" s="275"/>
      <c r="E80" s="276">
        <v>2</v>
      </c>
      <c r="F80" s="277"/>
      <c r="G80" s="206"/>
      <c r="H80" s="204"/>
      <c r="I80" s="204"/>
      <c r="J80" s="177"/>
      <c r="K80" s="178"/>
      <c r="L80" s="177"/>
      <c r="M80" s="177"/>
      <c r="N80" s="177"/>
      <c r="O80" s="177"/>
      <c r="P80" s="177"/>
      <c r="Q80" s="179"/>
      <c r="R80" s="179"/>
      <c r="S80" s="179"/>
      <c r="T80" s="180">
        <f t="shared" si="35"/>
        <v>0</v>
      </c>
      <c r="U80" s="181">
        <v>3290</v>
      </c>
      <c r="V80" s="99"/>
      <c r="W80" s="171">
        <f t="shared" si="36"/>
        <v>2719.0082644628101</v>
      </c>
      <c r="X80" s="100">
        <f>ROUND(U80+(U80*V80),0)</f>
        <v>3290</v>
      </c>
      <c r="Y80" s="182">
        <f>(T80*X80)</f>
        <v>0</v>
      </c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  <c r="DL80" s="87"/>
      <c r="DM80" s="87"/>
      <c r="DN80" s="87"/>
      <c r="DO80" s="87"/>
      <c r="DP80" s="87"/>
      <c r="DQ80" s="87"/>
      <c r="DR80" s="87"/>
      <c r="DS80" s="87"/>
      <c r="DT80" s="87"/>
      <c r="DU80" s="87"/>
      <c r="DV80" s="87"/>
      <c r="DW80" s="87"/>
      <c r="DX80" s="87"/>
      <c r="DY80" s="87"/>
      <c r="DZ80" s="87"/>
      <c r="EA80" s="87"/>
      <c r="EB80" s="87"/>
      <c r="EC80" s="87"/>
      <c r="ED80" s="87"/>
      <c r="EE80" s="87"/>
      <c r="EF80" s="87"/>
      <c r="EG80" s="87"/>
      <c r="EH80" s="87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  <c r="FF80" s="87"/>
      <c r="FG80" s="87"/>
      <c r="FH80" s="87"/>
      <c r="FI80" s="87"/>
      <c r="FJ80" s="87"/>
      <c r="FK80" s="87"/>
      <c r="FL80" s="87"/>
      <c r="FM80" s="87"/>
      <c r="FN80" s="87"/>
      <c r="FO80" s="87"/>
      <c r="FP80" s="87"/>
      <c r="FQ80" s="87"/>
      <c r="FR80" s="87"/>
      <c r="FS80" s="87"/>
      <c r="FT80" s="87"/>
      <c r="FU80" s="87"/>
      <c r="FV80" s="87"/>
      <c r="FW80" s="87"/>
      <c r="FX80" s="87"/>
      <c r="FY80" s="87"/>
      <c r="FZ80" s="87"/>
      <c r="GA80" s="87"/>
      <c r="GB80" s="87"/>
      <c r="GC80" s="87"/>
      <c r="GD80" s="87"/>
      <c r="GE80" s="87"/>
      <c r="GF80" s="87"/>
      <c r="GG80" s="87"/>
      <c r="GH80" s="87"/>
      <c r="GI80" s="87"/>
      <c r="GJ80" s="87"/>
      <c r="GK80" s="87"/>
      <c r="GL80" s="87"/>
      <c r="GM80" s="87"/>
      <c r="GN80" s="87"/>
      <c r="GO80" s="87"/>
      <c r="GP80" s="87"/>
      <c r="GQ80" s="87"/>
      <c r="GR80" s="87"/>
      <c r="GS80" s="87"/>
      <c r="GT80" s="87"/>
      <c r="GU80" s="87"/>
      <c r="GV80" s="87"/>
      <c r="GW80" s="87"/>
      <c r="GX80" s="87"/>
      <c r="GY80" s="87"/>
      <c r="GZ80" s="87"/>
      <c r="HA80" s="87"/>
      <c r="HB80" s="87"/>
      <c r="HC80" s="87"/>
      <c r="HD80" s="87"/>
      <c r="HE80" s="87"/>
      <c r="HF80" s="87"/>
      <c r="HG80" s="87"/>
      <c r="HH80" s="87"/>
      <c r="HI80" s="87"/>
      <c r="HJ80" s="87"/>
      <c r="HK80" s="87"/>
      <c r="HL80" s="87"/>
      <c r="HM80" s="87"/>
      <c r="HN80" s="87"/>
      <c r="HO80" s="87"/>
      <c r="HP80" s="87"/>
      <c r="HQ80" s="87"/>
      <c r="HR80" s="87"/>
      <c r="HS80" s="87"/>
      <c r="HT80" s="87"/>
      <c r="HU80" s="87"/>
      <c r="HV80" s="87"/>
      <c r="HW80" s="87"/>
      <c r="HX80" s="87"/>
      <c r="HY80" s="87"/>
      <c r="HZ80" s="87"/>
      <c r="IA80" s="87"/>
      <c r="IB80" s="87"/>
      <c r="IC80" s="87"/>
      <c r="ID80" s="87"/>
      <c r="IE80" s="87"/>
      <c r="IF80" s="87"/>
      <c r="IG80" s="87"/>
      <c r="IH80" s="87"/>
      <c r="II80" s="87"/>
      <c r="IJ80" s="87"/>
      <c r="IK80" s="87"/>
      <c r="IL80" s="87"/>
      <c r="IM80" s="87"/>
      <c r="IN80" s="87"/>
      <c r="IO80" s="87"/>
      <c r="IP80" s="87"/>
      <c r="IQ80" s="87"/>
      <c r="IR80" s="87"/>
    </row>
    <row r="81" spans="1:252" s="88" customFormat="1" ht="19.95" customHeight="1">
      <c r="A81" s="97">
        <v>4300455</v>
      </c>
      <c r="B81" s="59" t="s">
        <v>232</v>
      </c>
      <c r="C81" s="274">
        <v>1</v>
      </c>
      <c r="D81" s="275"/>
      <c r="E81" s="276">
        <v>2</v>
      </c>
      <c r="F81" s="277"/>
      <c r="G81" s="206"/>
      <c r="H81" s="204"/>
      <c r="I81" s="204"/>
      <c r="J81" s="177"/>
      <c r="K81" s="178"/>
      <c r="L81" s="177"/>
      <c r="M81" s="177"/>
      <c r="N81" s="177"/>
      <c r="O81" s="177"/>
      <c r="P81" s="177"/>
      <c r="Q81" s="179"/>
      <c r="R81" s="179"/>
      <c r="S81" s="179"/>
      <c r="T81" s="180">
        <f t="shared" si="35"/>
        <v>0</v>
      </c>
      <c r="U81" s="181">
        <v>3890</v>
      </c>
      <c r="V81" s="99"/>
      <c r="W81" s="171">
        <f t="shared" si="36"/>
        <v>3214.8760330578511</v>
      </c>
      <c r="X81" s="100">
        <f>ROUND(U81+(U81*V81),0)</f>
        <v>3890</v>
      </c>
      <c r="Y81" s="182">
        <f>(T81*X81)</f>
        <v>0</v>
      </c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  <c r="DL81" s="87"/>
      <c r="DM81" s="87"/>
      <c r="DN81" s="87"/>
      <c r="DO81" s="87"/>
      <c r="DP81" s="87"/>
      <c r="DQ81" s="87"/>
      <c r="DR81" s="87"/>
      <c r="DS81" s="87"/>
      <c r="DT81" s="87"/>
      <c r="DU81" s="87"/>
      <c r="DV81" s="87"/>
      <c r="DW81" s="87"/>
      <c r="DX81" s="87"/>
      <c r="DY81" s="87"/>
      <c r="DZ81" s="87"/>
      <c r="EA81" s="87"/>
      <c r="EB81" s="87"/>
      <c r="EC81" s="87"/>
      <c r="ED81" s="87"/>
      <c r="EE81" s="87"/>
      <c r="EF81" s="87"/>
      <c r="EG81" s="87"/>
      <c r="EH81" s="87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  <c r="ET81" s="87"/>
      <c r="EU81" s="87"/>
      <c r="EV81" s="87"/>
      <c r="EW81" s="87"/>
      <c r="EX81" s="87"/>
      <c r="EY81" s="87"/>
      <c r="EZ81" s="87"/>
      <c r="FA81" s="87"/>
      <c r="FB81" s="87"/>
      <c r="FC81" s="87"/>
      <c r="FD81" s="87"/>
      <c r="FE81" s="87"/>
      <c r="FF81" s="87"/>
      <c r="FG81" s="87"/>
      <c r="FH81" s="87"/>
      <c r="FI81" s="87"/>
      <c r="FJ81" s="87"/>
      <c r="FK81" s="87"/>
      <c r="FL81" s="87"/>
      <c r="FM81" s="87"/>
      <c r="FN81" s="87"/>
      <c r="FO81" s="87"/>
      <c r="FP81" s="87"/>
      <c r="FQ81" s="87"/>
      <c r="FR81" s="87"/>
      <c r="FS81" s="87"/>
      <c r="FT81" s="87"/>
      <c r="FU81" s="87"/>
      <c r="FV81" s="87"/>
      <c r="FW81" s="87"/>
      <c r="FX81" s="87"/>
      <c r="FY81" s="87"/>
      <c r="FZ81" s="87"/>
      <c r="GA81" s="87"/>
      <c r="GB81" s="87"/>
      <c r="GC81" s="87"/>
      <c r="GD81" s="87"/>
      <c r="GE81" s="87"/>
      <c r="GF81" s="87"/>
      <c r="GG81" s="87"/>
      <c r="GH81" s="87"/>
      <c r="GI81" s="87"/>
      <c r="GJ81" s="87"/>
      <c r="GK81" s="87"/>
      <c r="GL81" s="87"/>
      <c r="GM81" s="87"/>
      <c r="GN81" s="87"/>
      <c r="GO81" s="87"/>
      <c r="GP81" s="87"/>
      <c r="GQ81" s="87"/>
      <c r="GR81" s="87"/>
      <c r="GS81" s="87"/>
      <c r="GT81" s="87"/>
      <c r="GU81" s="87"/>
      <c r="GV81" s="87"/>
      <c r="GW81" s="87"/>
      <c r="GX81" s="87"/>
      <c r="GY81" s="87"/>
      <c r="GZ81" s="87"/>
      <c r="HA81" s="87"/>
      <c r="HB81" s="87"/>
      <c r="HC81" s="87"/>
      <c r="HD81" s="87"/>
      <c r="HE81" s="87"/>
      <c r="HF81" s="87"/>
      <c r="HG81" s="87"/>
      <c r="HH81" s="87"/>
      <c r="HI81" s="87"/>
      <c r="HJ81" s="87"/>
      <c r="HK81" s="87"/>
      <c r="HL81" s="87"/>
      <c r="HM81" s="87"/>
      <c r="HN81" s="87"/>
      <c r="HO81" s="87"/>
      <c r="HP81" s="87"/>
      <c r="HQ81" s="87"/>
      <c r="HR81" s="87"/>
      <c r="HS81" s="87"/>
      <c r="HT81" s="87"/>
      <c r="HU81" s="87"/>
      <c r="HV81" s="87"/>
      <c r="HW81" s="87"/>
      <c r="HX81" s="87"/>
      <c r="HY81" s="87"/>
      <c r="HZ81" s="87"/>
      <c r="IA81" s="87"/>
      <c r="IB81" s="87"/>
      <c r="IC81" s="87"/>
      <c r="ID81" s="87"/>
      <c r="IE81" s="87"/>
      <c r="IF81" s="87"/>
      <c r="IG81" s="87"/>
      <c r="IH81" s="87"/>
      <c r="II81" s="87"/>
      <c r="IJ81" s="87"/>
      <c r="IK81" s="87"/>
      <c r="IL81" s="87"/>
      <c r="IM81" s="87"/>
      <c r="IN81" s="87"/>
      <c r="IO81" s="87"/>
      <c r="IP81" s="87"/>
      <c r="IQ81" s="87"/>
      <c r="IR81" s="87"/>
    </row>
    <row r="82" spans="1:252" s="88" customFormat="1" ht="19.95" customHeight="1">
      <c r="A82" s="55">
        <v>4300308</v>
      </c>
      <c r="B82" s="55" t="s">
        <v>230</v>
      </c>
      <c r="C82" s="274">
        <v>1</v>
      </c>
      <c r="D82" s="275"/>
      <c r="E82" s="276">
        <v>2</v>
      </c>
      <c r="F82" s="277"/>
      <c r="G82" s="123"/>
      <c r="H82" s="124"/>
      <c r="I82" s="124"/>
      <c r="J82" s="183"/>
      <c r="K82" s="183"/>
      <c r="L82" s="183"/>
      <c r="M82" s="183"/>
      <c r="N82" s="183"/>
      <c r="O82" s="183"/>
      <c r="P82" s="183"/>
      <c r="Q82" s="179"/>
      <c r="R82" s="179"/>
      <c r="S82" s="179"/>
      <c r="T82" s="180">
        <f t="shared" si="35"/>
        <v>0</v>
      </c>
      <c r="U82" s="186">
        <v>3590</v>
      </c>
      <c r="V82" s="99"/>
      <c r="W82" s="171">
        <f t="shared" si="36"/>
        <v>2966.9421487603308</v>
      </c>
      <c r="X82" s="100">
        <f t="shared" ref="X82" si="37">ROUND(U82+(U82*V82),0)</f>
        <v>3590</v>
      </c>
      <c r="Y82" s="182">
        <f t="shared" ref="Y82" si="38">(T82*X82)</f>
        <v>0</v>
      </c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  <c r="DL82" s="87"/>
      <c r="DM82" s="87"/>
      <c r="DN82" s="87"/>
      <c r="DO82" s="87"/>
      <c r="DP82" s="87"/>
      <c r="DQ82" s="87"/>
      <c r="DR82" s="87"/>
      <c r="DS82" s="87"/>
      <c r="DT82" s="87"/>
      <c r="DU82" s="87"/>
      <c r="DV82" s="87"/>
      <c r="DW82" s="87"/>
      <c r="DX82" s="87"/>
      <c r="DY82" s="87"/>
      <c r="DZ82" s="87"/>
      <c r="EA82" s="87"/>
      <c r="EB82" s="87"/>
      <c r="EC82" s="87"/>
      <c r="ED82" s="87"/>
      <c r="EE82" s="87"/>
      <c r="EF82" s="87"/>
      <c r="EG82" s="87"/>
      <c r="EH82" s="87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  <c r="FH82" s="87"/>
      <c r="FI82" s="87"/>
      <c r="FJ82" s="87"/>
      <c r="FK82" s="87"/>
      <c r="FL82" s="87"/>
      <c r="FM82" s="87"/>
      <c r="FN82" s="87"/>
      <c r="FO82" s="87"/>
      <c r="FP82" s="87"/>
      <c r="FQ82" s="87"/>
      <c r="FR82" s="87"/>
      <c r="FS82" s="87"/>
      <c r="FT82" s="87"/>
      <c r="FU82" s="87"/>
      <c r="FV82" s="87"/>
      <c r="FW82" s="87"/>
      <c r="FX82" s="87"/>
      <c r="FY82" s="87"/>
      <c r="FZ82" s="87"/>
      <c r="GA82" s="87"/>
      <c r="GB82" s="87"/>
      <c r="GC82" s="87"/>
      <c r="GD82" s="87"/>
      <c r="GE82" s="87"/>
      <c r="GF82" s="87"/>
      <c r="GG82" s="87"/>
      <c r="GH82" s="87"/>
      <c r="GI82" s="87"/>
      <c r="GJ82" s="87"/>
      <c r="GK82" s="87"/>
      <c r="GL82" s="87"/>
      <c r="GM82" s="87"/>
      <c r="GN82" s="87"/>
      <c r="GO82" s="87"/>
      <c r="GP82" s="87"/>
      <c r="GQ82" s="87"/>
      <c r="GR82" s="87"/>
      <c r="GS82" s="87"/>
      <c r="GT82" s="87"/>
      <c r="GU82" s="87"/>
      <c r="GV82" s="87"/>
      <c r="GW82" s="87"/>
      <c r="GX82" s="87"/>
      <c r="GY82" s="87"/>
      <c r="GZ82" s="87"/>
      <c r="HA82" s="87"/>
      <c r="HB82" s="87"/>
      <c r="HC82" s="87"/>
      <c r="HD82" s="87"/>
      <c r="HE82" s="87"/>
      <c r="HF82" s="87"/>
      <c r="HG82" s="87"/>
      <c r="HH82" s="87"/>
      <c r="HI82" s="87"/>
      <c r="HJ82" s="87"/>
      <c r="HK82" s="87"/>
      <c r="HL82" s="87"/>
      <c r="HM82" s="87"/>
      <c r="HN82" s="87"/>
      <c r="HO82" s="87"/>
      <c r="HP82" s="87"/>
      <c r="HQ82" s="87"/>
      <c r="HR82" s="87"/>
      <c r="HS82" s="87"/>
      <c r="HT82" s="87"/>
      <c r="HU82" s="87"/>
      <c r="HV82" s="87"/>
      <c r="HW82" s="87"/>
      <c r="HX82" s="87"/>
      <c r="HY82" s="87"/>
      <c r="HZ82" s="87"/>
      <c r="IA82" s="87"/>
      <c r="IB82" s="87"/>
      <c r="IC82" s="87"/>
      <c r="ID82" s="87"/>
      <c r="IE82" s="87"/>
      <c r="IF82" s="87"/>
      <c r="IG82" s="87"/>
      <c r="IH82" s="87"/>
      <c r="II82" s="87"/>
      <c r="IJ82" s="87"/>
      <c r="IK82" s="87"/>
      <c r="IL82" s="87"/>
      <c r="IM82" s="87"/>
      <c r="IN82" s="87"/>
      <c r="IO82" s="87"/>
      <c r="IP82" s="87"/>
      <c r="IQ82" s="87"/>
      <c r="IR82" s="87"/>
    </row>
    <row r="83" spans="1:252" s="88" customFormat="1" ht="18.600000000000001" customHeight="1">
      <c r="A83" s="312" t="s">
        <v>233</v>
      </c>
      <c r="B83" s="313"/>
      <c r="C83" s="313"/>
      <c r="D83" s="313"/>
      <c r="E83" s="313"/>
      <c r="F83" s="313"/>
      <c r="G83" s="313"/>
      <c r="H83" s="313"/>
      <c r="I83" s="151"/>
      <c r="J83" s="153"/>
      <c r="K83" s="152"/>
      <c r="L83" s="105" t="s">
        <v>54</v>
      </c>
      <c r="M83" s="105" t="s">
        <v>55</v>
      </c>
      <c r="N83" s="105" t="s">
        <v>56</v>
      </c>
      <c r="O83" s="106" t="s">
        <v>57</v>
      </c>
      <c r="P83" s="107"/>
      <c r="Q83" s="107"/>
      <c r="R83" s="108"/>
      <c r="S83" s="108"/>
      <c r="T83" s="109"/>
      <c r="U83" s="110"/>
      <c r="V83" s="110"/>
      <c r="W83" s="110"/>
      <c r="X83" s="111"/>
      <c r="Y83" s="112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  <c r="DL83" s="87"/>
      <c r="DM83" s="87"/>
      <c r="DN83" s="87"/>
      <c r="DO83" s="87"/>
      <c r="DP83" s="87"/>
      <c r="DQ83" s="87"/>
      <c r="DR83" s="87"/>
      <c r="DS83" s="87"/>
      <c r="DT83" s="87"/>
      <c r="DU83" s="87"/>
      <c r="DV83" s="87"/>
      <c r="DW83" s="87"/>
      <c r="DX83" s="87"/>
      <c r="DY83" s="87"/>
      <c r="DZ83" s="87"/>
      <c r="EA83" s="87"/>
      <c r="EB83" s="87"/>
      <c r="EC83" s="87"/>
      <c r="ED83" s="87"/>
      <c r="EE83" s="87"/>
      <c r="EF83" s="87"/>
      <c r="EG83" s="87"/>
      <c r="EH83" s="87"/>
      <c r="EI83" s="87"/>
      <c r="EJ83" s="87"/>
      <c r="EK83" s="87"/>
      <c r="EL83" s="87"/>
      <c r="EM83" s="87"/>
      <c r="EN83" s="87"/>
      <c r="EO83" s="87"/>
      <c r="EP83" s="87"/>
      <c r="EQ83" s="87"/>
      <c r="ER83" s="87"/>
      <c r="ES83" s="87"/>
      <c r="ET83" s="87"/>
      <c r="EU83" s="87"/>
      <c r="EV83" s="87"/>
      <c r="EW83" s="87"/>
      <c r="EX83" s="87"/>
      <c r="EY83" s="87"/>
      <c r="EZ83" s="87"/>
      <c r="FA83" s="87"/>
      <c r="FB83" s="87"/>
      <c r="FC83" s="87"/>
      <c r="FD83" s="87"/>
      <c r="FE83" s="87"/>
      <c r="FF83" s="87"/>
      <c r="FG83" s="87"/>
      <c r="FH83" s="87"/>
      <c r="FI83" s="87"/>
      <c r="FJ83" s="87"/>
      <c r="FK83" s="87"/>
      <c r="FL83" s="87"/>
      <c r="FM83" s="87"/>
      <c r="FN83" s="87"/>
      <c r="FO83" s="87"/>
      <c r="FP83" s="87"/>
      <c r="FQ83" s="87"/>
      <c r="FR83" s="87"/>
      <c r="FS83" s="87"/>
      <c r="FT83" s="87"/>
      <c r="FU83" s="87"/>
      <c r="FV83" s="87"/>
      <c r="FW83" s="87"/>
      <c r="FX83" s="87"/>
      <c r="FY83" s="87"/>
      <c r="FZ83" s="87"/>
      <c r="GA83" s="87"/>
      <c r="GB83" s="87"/>
      <c r="GC83" s="87"/>
      <c r="GD83" s="87"/>
      <c r="GE83" s="87"/>
      <c r="GF83" s="87"/>
      <c r="GG83" s="87"/>
      <c r="GH83" s="87"/>
      <c r="GI83" s="87"/>
      <c r="GJ83" s="87"/>
      <c r="GK83" s="87"/>
      <c r="GL83" s="87"/>
      <c r="GM83" s="87"/>
      <c r="GN83" s="87"/>
      <c r="GO83" s="87"/>
      <c r="GP83" s="87"/>
      <c r="GQ83" s="87"/>
      <c r="GR83" s="87"/>
      <c r="GS83" s="87"/>
      <c r="GT83" s="87"/>
      <c r="GU83" s="87"/>
      <c r="GV83" s="87"/>
      <c r="GW83" s="87"/>
      <c r="GX83" s="87"/>
      <c r="GY83" s="87"/>
      <c r="GZ83" s="87"/>
      <c r="HA83" s="87"/>
      <c r="HB83" s="87"/>
      <c r="HC83" s="87"/>
      <c r="HD83" s="87"/>
      <c r="HE83" s="87"/>
      <c r="HF83" s="87"/>
      <c r="HG83" s="87"/>
      <c r="HH83" s="87"/>
      <c r="HI83" s="87"/>
      <c r="HJ83" s="87"/>
      <c r="HK83" s="87"/>
      <c r="HL83" s="87"/>
      <c r="HM83" s="87"/>
      <c r="HN83" s="87"/>
      <c r="HO83" s="87"/>
      <c r="HP83" s="87"/>
      <c r="HQ83" s="87"/>
      <c r="HR83" s="87"/>
      <c r="HS83" s="87"/>
      <c r="HT83" s="87"/>
      <c r="HU83" s="87"/>
      <c r="HV83" s="87"/>
      <c r="HW83" s="87"/>
      <c r="HX83" s="87"/>
      <c r="HY83" s="87"/>
      <c r="HZ83" s="87"/>
      <c r="IA83" s="87"/>
      <c r="IB83" s="87"/>
      <c r="IC83" s="87"/>
      <c r="ID83" s="87"/>
      <c r="IE83" s="87"/>
      <c r="IF83" s="87"/>
      <c r="IG83" s="87"/>
      <c r="IH83" s="87"/>
      <c r="II83" s="87"/>
      <c r="IJ83" s="87"/>
      <c r="IK83" s="87"/>
      <c r="IL83" s="87"/>
      <c r="IM83" s="87"/>
      <c r="IN83" s="87"/>
      <c r="IO83" s="87"/>
      <c r="IP83" s="87"/>
      <c r="IQ83" s="87"/>
      <c r="IR83" s="87"/>
    </row>
    <row r="84" spans="1:252" s="88" customFormat="1" ht="18" customHeight="1">
      <c r="A84" s="113"/>
      <c r="B84" s="113"/>
      <c r="C84" s="272" t="s">
        <v>34</v>
      </c>
      <c r="D84" s="273"/>
      <c r="E84" s="273"/>
      <c r="F84" s="273"/>
      <c r="G84" s="91"/>
      <c r="H84" s="93"/>
      <c r="I84" s="93"/>
      <c r="J84" s="93"/>
      <c r="K84" s="93"/>
      <c r="L84" s="93"/>
      <c r="M84" s="93"/>
      <c r="N84" s="93"/>
      <c r="O84" s="94"/>
      <c r="P84" s="95"/>
      <c r="Q84" s="95"/>
      <c r="R84" s="95"/>
      <c r="S84" s="95"/>
      <c r="T84" s="94"/>
      <c r="U84" s="95"/>
      <c r="V84" s="95"/>
      <c r="W84" s="95"/>
      <c r="X84" s="95"/>
      <c r="Y84" s="96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7"/>
      <c r="ES84" s="87"/>
      <c r="ET84" s="87"/>
      <c r="EU84" s="87"/>
      <c r="EV84" s="87"/>
      <c r="EW84" s="87"/>
      <c r="EX84" s="87"/>
      <c r="EY84" s="87"/>
      <c r="EZ84" s="87"/>
      <c r="FA84" s="87"/>
      <c r="FB84" s="87"/>
      <c r="FC84" s="87"/>
      <c r="FD84" s="87"/>
      <c r="FE84" s="87"/>
      <c r="FF84" s="87"/>
      <c r="FG84" s="87"/>
      <c r="FH84" s="87"/>
      <c r="FI84" s="87"/>
      <c r="FJ84" s="87"/>
      <c r="FK84" s="87"/>
      <c r="FL84" s="87"/>
      <c r="FM84" s="87"/>
      <c r="FN84" s="87"/>
      <c r="FO84" s="87"/>
      <c r="FP84" s="87"/>
      <c r="FQ84" s="87"/>
      <c r="FR84" s="87"/>
      <c r="FS84" s="87"/>
      <c r="FT84" s="87"/>
      <c r="FU84" s="87"/>
      <c r="FV84" s="87"/>
      <c r="FW84" s="87"/>
      <c r="FX84" s="87"/>
      <c r="FY84" s="87"/>
      <c r="FZ84" s="87"/>
      <c r="GA84" s="87"/>
      <c r="GB84" s="87"/>
      <c r="GC84" s="87"/>
      <c r="GD84" s="87"/>
      <c r="GE84" s="87"/>
      <c r="GF84" s="87"/>
      <c r="GG84" s="87"/>
      <c r="GH84" s="87"/>
      <c r="GI84" s="87"/>
      <c r="GJ84" s="87"/>
      <c r="GK84" s="87"/>
      <c r="GL84" s="87"/>
      <c r="GM84" s="87"/>
      <c r="GN84" s="87"/>
      <c r="GO84" s="87"/>
      <c r="GP84" s="87"/>
      <c r="GQ84" s="87"/>
      <c r="GR84" s="87"/>
      <c r="GS84" s="87"/>
      <c r="GT84" s="87"/>
      <c r="GU84" s="87"/>
      <c r="GV84" s="87"/>
      <c r="GW84" s="87"/>
      <c r="GX84" s="87"/>
      <c r="GY84" s="87"/>
      <c r="GZ84" s="87"/>
      <c r="HA84" s="87"/>
      <c r="HB84" s="87"/>
      <c r="HC84" s="87"/>
      <c r="HD84" s="87"/>
      <c r="HE84" s="87"/>
      <c r="HF84" s="87"/>
      <c r="HG84" s="87"/>
      <c r="HH84" s="87"/>
      <c r="HI84" s="87"/>
      <c r="HJ84" s="87"/>
      <c r="HK84" s="87"/>
      <c r="HL84" s="87"/>
      <c r="HM84" s="87"/>
      <c r="HN84" s="87"/>
      <c r="HO84" s="87"/>
      <c r="HP84" s="87"/>
      <c r="HQ84" s="87"/>
      <c r="HR84" s="87"/>
      <c r="HS84" s="87"/>
      <c r="HT84" s="87"/>
      <c r="HU84" s="87"/>
      <c r="HV84" s="87"/>
      <c r="HW84" s="87"/>
      <c r="HX84" s="87"/>
      <c r="HY84" s="87"/>
      <c r="HZ84" s="87"/>
      <c r="IA84" s="87"/>
      <c r="IB84" s="87"/>
      <c r="IC84" s="87"/>
      <c r="ID84" s="87"/>
      <c r="IE84" s="87"/>
      <c r="IF84" s="87"/>
      <c r="IG84" s="87"/>
      <c r="IH84" s="87"/>
      <c r="II84" s="87"/>
      <c r="IJ84" s="87"/>
      <c r="IK84" s="87"/>
      <c r="IL84" s="87"/>
      <c r="IM84" s="87"/>
      <c r="IN84" s="87"/>
      <c r="IO84" s="87"/>
      <c r="IP84" s="87"/>
      <c r="IQ84" s="87"/>
      <c r="IR84" s="87"/>
    </row>
    <row r="85" spans="1:252" s="88" customFormat="1" ht="19.95" customHeight="1">
      <c r="A85" s="126">
        <v>4300310</v>
      </c>
      <c r="B85" s="127" t="s">
        <v>247</v>
      </c>
      <c r="C85" s="274">
        <v>1</v>
      </c>
      <c r="D85" s="275"/>
      <c r="E85" s="276">
        <v>2</v>
      </c>
      <c r="F85" s="277"/>
      <c r="G85" s="123"/>
      <c r="H85" s="124"/>
      <c r="I85" s="124"/>
      <c r="J85" s="188"/>
      <c r="K85" s="188"/>
      <c r="L85" s="183"/>
      <c r="M85" s="183"/>
      <c r="N85" s="183"/>
      <c r="O85" s="183"/>
      <c r="P85" s="188"/>
      <c r="Q85" s="188"/>
      <c r="R85" s="188"/>
      <c r="S85" s="188"/>
      <c r="T85" s="180">
        <f t="shared" ref="T85:T86" si="39">SUM(J85:S85)</f>
        <v>0</v>
      </c>
      <c r="U85" s="186">
        <v>1190</v>
      </c>
      <c r="V85" s="99"/>
      <c r="W85" s="171">
        <f t="shared" ref="W85:W86" si="40">X85/1.21</f>
        <v>983.47107438016531</v>
      </c>
      <c r="X85" s="100">
        <f>ROUND(U85+(U85*V85),0)</f>
        <v>1190</v>
      </c>
      <c r="Y85" s="182">
        <f>(T85*X85)</f>
        <v>0</v>
      </c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/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/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7"/>
      <c r="EF85" s="87"/>
      <c r="EG85" s="87"/>
      <c r="EH85" s="87"/>
      <c r="EI85" s="87"/>
      <c r="EJ85" s="87"/>
      <c r="EK85" s="87"/>
      <c r="EL85" s="87"/>
      <c r="EM85" s="87"/>
      <c r="EN85" s="87"/>
      <c r="EO85" s="87"/>
      <c r="EP85" s="87"/>
      <c r="EQ85" s="87"/>
      <c r="ER85" s="87"/>
      <c r="ES85" s="87"/>
      <c r="ET85" s="87"/>
      <c r="EU85" s="87"/>
      <c r="EV85" s="87"/>
      <c r="EW85" s="87"/>
      <c r="EX85" s="87"/>
      <c r="EY85" s="87"/>
      <c r="EZ85" s="87"/>
      <c r="FA85" s="87"/>
      <c r="FB85" s="87"/>
      <c r="FC85" s="87"/>
      <c r="FD85" s="87"/>
      <c r="FE85" s="87"/>
      <c r="FF85" s="87"/>
      <c r="FG85" s="87"/>
      <c r="FH85" s="87"/>
      <c r="FI85" s="87"/>
      <c r="FJ85" s="87"/>
      <c r="FK85" s="87"/>
      <c r="FL85" s="87"/>
      <c r="FM85" s="87"/>
      <c r="FN85" s="87"/>
      <c r="FO85" s="87"/>
      <c r="FP85" s="87"/>
      <c r="FQ85" s="87"/>
      <c r="FR85" s="87"/>
      <c r="FS85" s="87"/>
      <c r="FT85" s="87"/>
      <c r="FU85" s="87"/>
      <c r="FV85" s="87"/>
      <c r="FW85" s="87"/>
      <c r="FX85" s="87"/>
      <c r="FY85" s="87"/>
      <c r="FZ85" s="87"/>
      <c r="GA85" s="87"/>
      <c r="GB85" s="87"/>
      <c r="GC85" s="87"/>
      <c r="GD85" s="87"/>
      <c r="GE85" s="87"/>
      <c r="GF85" s="87"/>
      <c r="GG85" s="87"/>
      <c r="GH85" s="87"/>
      <c r="GI85" s="87"/>
      <c r="GJ85" s="87"/>
      <c r="GK85" s="87"/>
      <c r="GL85" s="87"/>
      <c r="GM85" s="87"/>
      <c r="GN85" s="87"/>
      <c r="GO85" s="87"/>
      <c r="GP85" s="87"/>
      <c r="GQ85" s="87"/>
      <c r="GR85" s="87"/>
      <c r="GS85" s="87"/>
      <c r="GT85" s="87"/>
      <c r="GU85" s="87"/>
      <c r="GV85" s="87"/>
      <c r="GW85" s="87"/>
      <c r="GX85" s="87"/>
      <c r="GY85" s="87"/>
      <c r="GZ85" s="87"/>
      <c r="HA85" s="87"/>
      <c r="HB85" s="87"/>
      <c r="HC85" s="87"/>
      <c r="HD85" s="87"/>
      <c r="HE85" s="87"/>
      <c r="HF85" s="87"/>
      <c r="HG85" s="87"/>
      <c r="HH85" s="87"/>
      <c r="HI85" s="87"/>
      <c r="HJ85" s="87"/>
      <c r="HK85" s="87"/>
      <c r="HL85" s="87"/>
      <c r="HM85" s="87"/>
      <c r="HN85" s="87"/>
      <c r="HO85" s="87"/>
      <c r="HP85" s="87"/>
      <c r="HQ85" s="87"/>
      <c r="HR85" s="87"/>
      <c r="HS85" s="87"/>
      <c r="HT85" s="87"/>
      <c r="HU85" s="87"/>
      <c r="HV85" s="87"/>
      <c r="HW85" s="87"/>
      <c r="HX85" s="87"/>
      <c r="HY85" s="87"/>
      <c r="HZ85" s="87"/>
      <c r="IA85" s="87"/>
      <c r="IB85" s="87"/>
      <c r="IC85" s="87"/>
      <c r="ID85" s="87"/>
      <c r="IE85" s="87"/>
      <c r="IF85" s="87"/>
      <c r="IG85" s="87"/>
      <c r="IH85" s="87"/>
      <c r="II85" s="87"/>
      <c r="IJ85" s="87"/>
      <c r="IK85" s="87"/>
      <c r="IL85" s="87"/>
      <c r="IM85" s="87"/>
      <c r="IN85" s="87"/>
      <c r="IO85" s="87"/>
      <c r="IP85" s="87"/>
      <c r="IQ85" s="87"/>
      <c r="IR85" s="87"/>
    </row>
    <row r="86" spans="1:252" s="88" customFormat="1" ht="19.95" customHeight="1">
      <c r="A86" s="126">
        <v>4300312</v>
      </c>
      <c r="B86" s="127" t="s">
        <v>250</v>
      </c>
      <c r="C86" s="274">
        <v>1</v>
      </c>
      <c r="D86" s="275"/>
      <c r="E86" s="276">
        <v>2</v>
      </c>
      <c r="F86" s="277"/>
      <c r="G86" s="123"/>
      <c r="H86" s="124"/>
      <c r="I86" s="124"/>
      <c r="J86" s="188"/>
      <c r="K86" s="188"/>
      <c r="L86" s="183"/>
      <c r="M86" s="183"/>
      <c r="N86" s="183"/>
      <c r="O86" s="183"/>
      <c r="P86" s="188"/>
      <c r="Q86" s="188"/>
      <c r="R86" s="188"/>
      <c r="S86" s="188"/>
      <c r="T86" s="180">
        <f t="shared" si="39"/>
        <v>0</v>
      </c>
      <c r="U86" s="186">
        <v>1490</v>
      </c>
      <c r="V86" s="99"/>
      <c r="W86" s="171">
        <f t="shared" si="40"/>
        <v>1231.404958677686</v>
      </c>
      <c r="X86" s="100">
        <f>ROUND(U86+(U86*V86),0)</f>
        <v>1490</v>
      </c>
      <c r="Y86" s="182">
        <f>(T86*X86)</f>
        <v>0</v>
      </c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  <c r="DL86" s="87"/>
      <c r="DM86" s="87"/>
      <c r="DN86" s="87"/>
      <c r="DO86" s="87"/>
      <c r="DP86" s="87"/>
      <c r="DQ86" s="87"/>
      <c r="DR86" s="87"/>
      <c r="DS86" s="87"/>
      <c r="DT86" s="87"/>
      <c r="DU86" s="87"/>
      <c r="DV86" s="87"/>
      <c r="DW86" s="87"/>
      <c r="DX86" s="87"/>
      <c r="DY86" s="87"/>
      <c r="DZ86" s="87"/>
      <c r="EA86" s="87"/>
      <c r="EB86" s="87"/>
      <c r="EC86" s="87"/>
      <c r="ED86" s="87"/>
      <c r="EE86" s="87"/>
      <c r="EF86" s="87"/>
      <c r="EG86" s="87"/>
      <c r="EH86" s="87"/>
      <c r="EI86" s="87"/>
      <c r="EJ86" s="87"/>
      <c r="EK86" s="87"/>
      <c r="EL86" s="87"/>
      <c r="EM86" s="87"/>
      <c r="EN86" s="87"/>
      <c r="EO86" s="87"/>
      <c r="EP86" s="87"/>
      <c r="EQ86" s="87"/>
      <c r="ER86" s="87"/>
      <c r="ES86" s="87"/>
      <c r="ET86" s="87"/>
      <c r="EU86" s="87"/>
      <c r="EV86" s="87"/>
      <c r="EW86" s="87"/>
      <c r="EX86" s="87"/>
      <c r="EY86" s="87"/>
      <c r="EZ86" s="87"/>
      <c r="FA86" s="87"/>
      <c r="FB86" s="87"/>
      <c r="FC86" s="87"/>
      <c r="FD86" s="87"/>
      <c r="FE86" s="87"/>
      <c r="FF86" s="87"/>
      <c r="FG86" s="87"/>
      <c r="FH86" s="87"/>
      <c r="FI86" s="87"/>
      <c r="FJ86" s="87"/>
      <c r="FK86" s="87"/>
      <c r="FL86" s="87"/>
      <c r="FM86" s="87"/>
      <c r="FN86" s="87"/>
      <c r="FO86" s="87"/>
      <c r="FP86" s="87"/>
      <c r="FQ86" s="87"/>
      <c r="FR86" s="87"/>
      <c r="FS86" s="87"/>
      <c r="FT86" s="87"/>
      <c r="FU86" s="87"/>
      <c r="FV86" s="87"/>
      <c r="FW86" s="87"/>
      <c r="FX86" s="87"/>
      <c r="FY86" s="87"/>
      <c r="FZ86" s="87"/>
      <c r="GA86" s="87"/>
      <c r="GB86" s="87"/>
      <c r="GC86" s="87"/>
      <c r="GD86" s="87"/>
      <c r="GE86" s="87"/>
      <c r="GF86" s="87"/>
      <c r="GG86" s="87"/>
      <c r="GH86" s="87"/>
      <c r="GI86" s="87"/>
      <c r="GJ86" s="87"/>
      <c r="GK86" s="87"/>
      <c r="GL86" s="87"/>
      <c r="GM86" s="87"/>
      <c r="GN86" s="87"/>
      <c r="GO86" s="87"/>
      <c r="GP86" s="87"/>
      <c r="GQ86" s="87"/>
      <c r="GR86" s="87"/>
      <c r="GS86" s="87"/>
      <c r="GT86" s="87"/>
      <c r="GU86" s="87"/>
      <c r="GV86" s="87"/>
      <c r="GW86" s="87"/>
      <c r="GX86" s="87"/>
      <c r="GY86" s="87"/>
      <c r="GZ86" s="87"/>
      <c r="HA86" s="87"/>
      <c r="HB86" s="87"/>
      <c r="HC86" s="87"/>
      <c r="HD86" s="87"/>
      <c r="HE86" s="87"/>
      <c r="HF86" s="87"/>
      <c r="HG86" s="87"/>
      <c r="HH86" s="87"/>
      <c r="HI86" s="87"/>
      <c r="HJ86" s="87"/>
      <c r="HK86" s="87"/>
      <c r="HL86" s="87"/>
      <c r="HM86" s="87"/>
      <c r="HN86" s="87"/>
      <c r="HO86" s="87"/>
      <c r="HP86" s="87"/>
      <c r="HQ86" s="87"/>
      <c r="HR86" s="87"/>
      <c r="HS86" s="87"/>
      <c r="HT86" s="87"/>
      <c r="HU86" s="87"/>
      <c r="HV86" s="87"/>
      <c r="HW86" s="87"/>
      <c r="HX86" s="87"/>
      <c r="HY86" s="87"/>
      <c r="HZ86" s="87"/>
      <c r="IA86" s="87"/>
      <c r="IB86" s="87"/>
      <c r="IC86" s="87"/>
      <c r="ID86" s="87"/>
      <c r="IE86" s="87"/>
      <c r="IF86" s="87"/>
      <c r="IG86" s="87"/>
      <c r="IH86" s="87"/>
      <c r="II86" s="87"/>
      <c r="IJ86" s="87"/>
      <c r="IK86" s="87"/>
      <c r="IL86" s="87"/>
      <c r="IM86" s="87"/>
      <c r="IN86" s="87"/>
      <c r="IO86" s="87"/>
      <c r="IP86" s="87"/>
      <c r="IQ86" s="87"/>
      <c r="IR86" s="87"/>
    </row>
    <row r="87" spans="1:252" s="88" customFormat="1" ht="19.95" customHeight="1">
      <c r="A87" s="128"/>
      <c r="B87" s="56"/>
      <c r="C87" s="294" t="s">
        <v>49</v>
      </c>
      <c r="D87" s="295"/>
      <c r="E87" s="295"/>
      <c r="F87" s="295"/>
      <c r="G87" s="295"/>
      <c r="H87" s="295"/>
      <c r="I87" s="296"/>
      <c r="J87" s="93"/>
      <c r="K87" s="93"/>
      <c r="L87" s="93"/>
      <c r="M87" s="93"/>
      <c r="N87" s="93"/>
      <c r="O87" s="94"/>
      <c r="P87" s="95"/>
      <c r="Q87" s="95"/>
      <c r="R87" s="95"/>
      <c r="S87" s="95"/>
      <c r="T87" s="94"/>
      <c r="U87" s="95"/>
      <c r="V87" s="95"/>
      <c r="W87" s="95"/>
      <c r="X87" s="95"/>
      <c r="Y87" s="96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  <c r="ET87" s="87"/>
      <c r="EU87" s="87"/>
      <c r="EV87" s="87"/>
      <c r="EW87" s="87"/>
      <c r="EX87" s="87"/>
      <c r="EY87" s="87"/>
      <c r="EZ87" s="87"/>
      <c r="FA87" s="87"/>
      <c r="FB87" s="87"/>
      <c r="FC87" s="87"/>
      <c r="FD87" s="87"/>
      <c r="FE87" s="87"/>
      <c r="FF87" s="87"/>
      <c r="FG87" s="87"/>
      <c r="FH87" s="87"/>
      <c r="FI87" s="87"/>
      <c r="FJ87" s="87"/>
      <c r="FK87" s="87"/>
      <c r="FL87" s="87"/>
      <c r="FM87" s="87"/>
      <c r="FN87" s="87"/>
      <c r="FO87" s="87"/>
      <c r="FP87" s="87"/>
      <c r="FQ87" s="87"/>
      <c r="FR87" s="87"/>
      <c r="FS87" s="87"/>
      <c r="FT87" s="87"/>
      <c r="FU87" s="87"/>
      <c r="FV87" s="87"/>
      <c r="FW87" s="87"/>
      <c r="FX87" s="87"/>
      <c r="FY87" s="87"/>
      <c r="FZ87" s="87"/>
      <c r="GA87" s="87"/>
      <c r="GB87" s="87"/>
      <c r="GC87" s="87"/>
      <c r="GD87" s="87"/>
      <c r="GE87" s="87"/>
      <c r="GF87" s="87"/>
      <c r="GG87" s="87"/>
      <c r="GH87" s="87"/>
      <c r="GI87" s="87"/>
      <c r="GJ87" s="87"/>
      <c r="GK87" s="87"/>
      <c r="GL87" s="87"/>
      <c r="GM87" s="87"/>
      <c r="GN87" s="87"/>
      <c r="GO87" s="87"/>
      <c r="GP87" s="87"/>
      <c r="GQ87" s="87"/>
      <c r="GR87" s="87"/>
      <c r="GS87" s="87"/>
      <c r="GT87" s="87"/>
      <c r="GU87" s="87"/>
      <c r="GV87" s="87"/>
      <c r="GW87" s="87"/>
      <c r="GX87" s="87"/>
      <c r="GY87" s="87"/>
      <c r="GZ87" s="87"/>
      <c r="HA87" s="87"/>
      <c r="HB87" s="87"/>
      <c r="HC87" s="87"/>
      <c r="HD87" s="87"/>
      <c r="HE87" s="87"/>
      <c r="HF87" s="87"/>
      <c r="HG87" s="87"/>
      <c r="HH87" s="87"/>
      <c r="HI87" s="87"/>
      <c r="HJ87" s="87"/>
      <c r="HK87" s="87"/>
      <c r="HL87" s="87"/>
      <c r="HM87" s="87"/>
      <c r="HN87" s="87"/>
      <c r="HO87" s="87"/>
      <c r="HP87" s="87"/>
      <c r="HQ87" s="87"/>
      <c r="HR87" s="87"/>
      <c r="HS87" s="87"/>
      <c r="HT87" s="87"/>
      <c r="HU87" s="87"/>
      <c r="HV87" s="87"/>
      <c r="HW87" s="87"/>
      <c r="HX87" s="87"/>
      <c r="HY87" s="87"/>
      <c r="HZ87" s="87"/>
      <c r="IA87" s="87"/>
      <c r="IB87" s="87"/>
      <c r="IC87" s="87"/>
      <c r="ID87" s="87"/>
      <c r="IE87" s="87"/>
      <c r="IF87" s="87"/>
      <c r="IG87" s="87"/>
      <c r="IH87" s="87"/>
      <c r="II87" s="87"/>
      <c r="IJ87" s="87"/>
      <c r="IK87" s="87"/>
      <c r="IL87" s="87"/>
      <c r="IM87" s="87"/>
      <c r="IN87" s="87"/>
      <c r="IO87" s="87"/>
      <c r="IP87" s="87"/>
      <c r="IQ87" s="87"/>
      <c r="IR87" s="87"/>
    </row>
    <row r="88" spans="1:252" s="88" customFormat="1" ht="19.95" customHeight="1">
      <c r="A88" s="129">
        <v>4300311</v>
      </c>
      <c r="B88" s="117" t="s">
        <v>249</v>
      </c>
      <c r="C88" s="308">
        <v>10</v>
      </c>
      <c r="D88" s="309"/>
      <c r="E88" s="156"/>
      <c r="F88" s="157"/>
      <c r="G88" s="156"/>
      <c r="H88" s="157"/>
      <c r="I88" s="157"/>
      <c r="J88" s="115"/>
      <c r="K88" s="115"/>
      <c r="L88" s="183"/>
      <c r="M88" s="183"/>
      <c r="N88" s="183"/>
      <c r="O88" s="183"/>
      <c r="P88" s="188"/>
      <c r="Q88" s="188"/>
      <c r="R88" s="188"/>
      <c r="S88" s="188"/>
      <c r="T88" s="180">
        <f t="shared" ref="T88:T114" si="41">SUM(J88:S88)</f>
        <v>0</v>
      </c>
      <c r="U88" s="186">
        <v>1290</v>
      </c>
      <c r="V88" s="99"/>
      <c r="W88" s="171">
        <f t="shared" ref="W88" si="42">X88/1.21</f>
        <v>1066.1157024793388</v>
      </c>
      <c r="X88" s="100">
        <f>ROUND(U88+(U88*V88),0)</f>
        <v>1290</v>
      </c>
      <c r="Y88" s="182">
        <f>(T88*X88)</f>
        <v>0</v>
      </c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  <c r="DL88" s="87"/>
      <c r="DM88" s="87"/>
      <c r="DN88" s="87"/>
      <c r="DO88" s="87"/>
      <c r="DP88" s="87"/>
      <c r="DQ88" s="87"/>
      <c r="DR88" s="87"/>
      <c r="DS88" s="87"/>
      <c r="DT88" s="87"/>
      <c r="DU88" s="87"/>
      <c r="DV88" s="87"/>
      <c r="DW88" s="87"/>
      <c r="DX88" s="87"/>
      <c r="DY88" s="87"/>
      <c r="DZ88" s="87"/>
      <c r="EA88" s="87"/>
      <c r="EB88" s="87"/>
      <c r="EC88" s="87"/>
      <c r="ED88" s="87"/>
      <c r="EE88" s="87"/>
      <c r="EF88" s="87"/>
      <c r="EG88" s="87"/>
      <c r="EH88" s="87"/>
      <c r="EI88" s="87"/>
      <c r="EJ88" s="87"/>
      <c r="EK88" s="87"/>
      <c r="EL88" s="87"/>
      <c r="EM88" s="87"/>
      <c r="EN88" s="87"/>
      <c r="EO88" s="87"/>
      <c r="EP88" s="87"/>
      <c r="EQ88" s="87"/>
      <c r="ER88" s="87"/>
      <c r="ES88" s="87"/>
      <c r="ET88" s="87"/>
      <c r="EU88" s="87"/>
      <c r="EV88" s="87"/>
      <c r="EW88" s="87"/>
      <c r="EX88" s="87"/>
      <c r="EY88" s="87"/>
      <c r="EZ88" s="87"/>
      <c r="FA88" s="87"/>
      <c r="FB88" s="87"/>
      <c r="FC88" s="87"/>
      <c r="FD88" s="87"/>
      <c r="FE88" s="87"/>
      <c r="FF88" s="87"/>
      <c r="FG88" s="87"/>
      <c r="FH88" s="87"/>
      <c r="FI88" s="87"/>
      <c r="FJ88" s="87"/>
      <c r="FK88" s="87"/>
      <c r="FL88" s="87"/>
      <c r="FM88" s="87"/>
      <c r="FN88" s="87"/>
      <c r="FO88" s="87"/>
      <c r="FP88" s="87"/>
      <c r="FQ88" s="87"/>
      <c r="FR88" s="87"/>
      <c r="FS88" s="87"/>
      <c r="FT88" s="87"/>
      <c r="FU88" s="87"/>
      <c r="FV88" s="87"/>
      <c r="FW88" s="87"/>
      <c r="FX88" s="87"/>
      <c r="FY88" s="87"/>
      <c r="FZ88" s="87"/>
      <c r="GA88" s="87"/>
      <c r="GB88" s="87"/>
      <c r="GC88" s="87"/>
      <c r="GD88" s="87"/>
      <c r="GE88" s="87"/>
      <c r="GF88" s="87"/>
      <c r="GG88" s="87"/>
      <c r="GH88" s="87"/>
      <c r="GI88" s="87"/>
      <c r="GJ88" s="87"/>
      <c r="GK88" s="87"/>
      <c r="GL88" s="87"/>
      <c r="GM88" s="87"/>
      <c r="GN88" s="87"/>
      <c r="GO88" s="87"/>
      <c r="GP88" s="87"/>
      <c r="GQ88" s="87"/>
      <c r="GR88" s="87"/>
      <c r="GS88" s="87"/>
      <c r="GT88" s="87"/>
      <c r="GU88" s="87"/>
      <c r="GV88" s="87"/>
      <c r="GW88" s="87"/>
      <c r="GX88" s="87"/>
      <c r="GY88" s="87"/>
      <c r="GZ88" s="87"/>
      <c r="HA88" s="87"/>
      <c r="HB88" s="87"/>
      <c r="HC88" s="87"/>
      <c r="HD88" s="87"/>
      <c r="HE88" s="87"/>
      <c r="HF88" s="87"/>
      <c r="HG88" s="87"/>
      <c r="HH88" s="87"/>
      <c r="HI88" s="87"/>
      <c r="HJ88" s="87"/>
      <c r="HK88" s="87"/>
      <c r="HL88" s="87"/>
      <c r="HM88" s="87"/>
      <c r="HN88" s="87"/>
      <c r="HO88" s="87"/>
      <c r="HP88" s="87"/>
      <c r="HQ88" s="87"/>
      <c r="HR88" s="87"/>
      <c r="HS88" s="87"/>
      <c r="HT88" s="87"/>
      <c r="HU88" s="87"/>
      <c r="HV88" s="87"/>
      <c r="HW88" s="87"/>
      <c r="HX88" s="87"/>
      <c r="HY88" s="87"/>
      <c r="HZ88" s="87"/>
      <c r="IA88" s="87"/>
      <c r="IB88" s="87"/>
      <c r="IC88" s="87"/>
      <c r="ID88" s="87"/>
      <c r="IE88" s="87"/>
      <c r="IF88" s="87"/>
      <c r="IG88" s="87"/>
      <c r="IH88" s="87"/>
      <c r="II88" s="87"/>
      <c r="IJ88" s="87"/>
      <c r="IK88" s="87"/>
      <c r="IL88" s="87"/>
      <c r="IM88" s="87"/>
      <c r="IN88" s="87"/>
      <c r="IO88" s="87"/>
      <c r="IP88" s="87"/>
      <c r="IQ88" s="87"/>
      <c r="IR88" s="87"/>
    </row>
    <row r="89" spans="1:252" s="88" customFormat="1" ht="22.2" customHeight="1">
      <c r="A89" s="312" t="s">
        <v>35</v>
      </c>
      <c r="B89" s="313"/>
      <c r="C89" s="313"/>
      <c r="D89" s="313"/>
      <c r="E89" s="313"/>
      <c r="F89" s="313"/>
      <c r="G89" s="313"/>
      <c r="H89" s="313"/>
      <c r="I89" s="104"/>
      <c r="J89" s="105" t="s">
        <v>11</v>
      </c>
      <c r="K89" s="105" t="s">
        <v>12</v>
      </c>
      <c r="L89" s="105" t="s">
        <v>13</v>
      </c>
      <c r="M89" s="105" t="s">
        <v>14</v>
      </c>
      <c r="N89" s="105" t="s">
        <v>15</v>
      </c>
      <c r="O89" s="106" t="s">
        <v>123</v>
      </c>
      <c r="P89" s="107" t="s">
        <v>36</v>
      </c>
      <c r="Q89" s="107" t="s">
        <v>37</v>
      </c>
      <c r="R89" s="108" t="s">
        <v>38</v>
      </c>
      <c r="S89" s="108" t="s">
        <v>39</v>
      </c>
      <c r="T89" s="110"/>
      <c r="U89" s="110"/>
      <c r="V89" s="110"/>
      <c r="W89" s="110"/>
      <c r="X89" s="111"/>
      <c r="Y89" s="112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  <c r="FH89" s="87"/>
      <c r="FI89" s="87"/>
      <c r="FJ89" s="87"/>
      <c r="FK89" s="87"/>
      <c r="FL89" s="87"/>
      <c r="FM89" s="87"/>
      <c r="FN89" s="87"/>
      <c r="FO89" s="87"/>
      <c r="FP89" s="87"/>
      <c r="FQ89" s="87"/>
      <c r="FR89" s="87"/>
      <c r="FS89" s="87"/>
      <c r="FT89" s="87"/>
      <c r="FU89" s="87"/>
      <c r="FV89" s="87"/>
      <c r="FW89" s="87"/>
      <c r="FX89" s="87"/>
      <c r="FY89" s="87"/>
      <c r="FZ89" s="87"/>
      <c r="GA89" s="87"/>
      <c r="GB89" s="87"/>
      <c r="GC89" s="87"/>
      <c r="GD89" s="87"/>
      <c r="GE89" s="87"/>
      <c r="GF89" s="87"/>
      <c r="GG89" s="87"/>
      <c r="GH89" s="87"/>
      <c r="GI89" s="87"/>
      <c r="GJ89" s="87"/>
      <c r="GK89" s="87"/>
      <c r="GL89" s="87"/>
      <c r="GM89" s="87"/>
      <c r="GN89" s="87"/>
      <c r="GO89" s="87"/>
      <c r="GP89" s="87"/>
      <c r="GQ89" s="87"/>
      <c r="GR89" s="87"/>
      <c r="GS89" s="87"/>
      <c r="GT89" s="87"/>
      <c r="GU89" s="87"/>
      <c r="GV89" s="87"/>
      <c r="GW89" s="87"/>
      <c r="GX89" s="87"/>
      <c r="GY89" s="87"/>
      <c r="GZ89" s="87"/>
      <c r="HA89" s="87"/>
      <c r="HB89" s="87"/>
      <c r="HC89" s="87"/>
      <c r="HD89" s="87"/>
      <c r="HE89" s="87"/>
      <c r="HF89" s="87"/>
      <c r="HG89" s="87"/>
      <c r="HH89" s="87"/>
      <c r="HI89" s="87"/>
      <c r="HJ89" s="87"/>
      <c r="HK89" s="87"/>
      <c r="HL89" s="87"/>
      <c r="HM89" s="87"/>
      <c r="HN89" s="87"/>
      <c r="HO89" s="87"/>
      <c r="HP89" s="87"/>
      <c r="HQ89" s="87"/>
      <c r="HR89" s="87"/>
      <c r="HS89" s="87"/>
      <c r="HT89" s="87"/>
      <c r="HU89" s="87"/>
      <c r="HV89" s="87"/>
      <c r="HW89" s="87"/>
      <c r="HX89" s="87"/>
      <c r="HY89" s="87"/>
      <c r="HZ89" s="87"/>
      <c r="IA89" s="87"/>
      <c r="IB89" s="87"/>
      <c r="IC89" s="87"/>
      <c r="ID89" s="87"/>
      <c r="IE89" s="87"/>
      <c r="IF89" s="87"/>
      <c r="IG89" s="87"/>
      <c r="IH89" s="87"/>
      <c r="II89" s="87"/>
      <c r="IJ89" s="87"/>
      <c r="IK89" s="87"/>
      <c r="IL89" s="87"/>
      <c r="IM89" s="87"/>
      <c r="IN89" s="87"/>
      <c r="IO89" s="87"/>
      <c r="IP89" s="87"/>
      <c r="IQ89" s="87"/>
      <c r="IR89" s="87"/>
    </row>
    <row r="90" spans="1:252" s="88" customFormat="1" ht="21.6" customHeight="1">
      <c r="A90" s="59">
        <v>4300302</v>
      </c>
      <c r="B90" s="59" t="s">
        <v>31</v>
      </c>
      <c r="C90" s="269"/>
      <c r="D90" s="270"/>
      <c r="E90" s="269"/>
      <c r="F90" s="270"/>
      <c r="G90" s="269"/>
      <c r="H90" s="270"/>
      <c r="I90" s="174"/>
      <c r="J90" s="131"/>
      <c r="K90" s="190"/>
      <c r="L90" s="191"/>
      <c r="M90" s="191"/>
      <c r="N90" s="191"/>
      <c r="O90" s="191"/>
      <c r="P90" s="192"/>
      <c r="Q90" s="131"/>
      <c r="R90" s="131"/>
      <c r="S90" s="131"/>
      <c r="T90" s="180">
        <f t="shared" si="41"/>
        <v>0</v>
      </c>
      <c r="U90" s="186">
        <v>690</v>
      </c>
      <c r="V90" s="99" t="s">
        <v>9</v>
      </c>
      <c r="W90" s="171">
        <f t="shared" ref="W90:W114" si="43">X90/1.21</f>
        <v>570.24793388429748</v>
      </c>
      <c r="X90" s="114">
        <f>U90</f>
        <v>690</v>
      </c>
      <c r="Y90" s="182">
        <f t="shared" ref="Y90:Y94" si="44">(T90*X90)</f>
        <v>0</v>
      </c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/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  <c r="ET90" s="87"/>
      <c r="EU90" s="87"/>
      <c r="EV90" s="87"/>
      <c r="EW90" s="87"/>
      <c r="EX90" s="87"/>
      <c r="EY90" s="87"/>
      <c r="EZ90" s="87"/>
      <c r="FA90" s="87"/>
      <c r="FB90" s="87"/>
      <c r="FC90" s="87"/>
      <c r="FD90" s="87"/>
      <c r="FE90" s="87"/>
      <c r="FF90" s="87"/>
      <c r="FG90" s="87"/>
      <c r="FH90" s="87"/>
      <c r="FI90" s="87"/>
      <c r="FJ90" s="87"/>
      <c r="FK90" s="87"/>
      <c r="FL90" s="87"/>
      <c r="FM90" s="87"/>
      <c r="FN90" s="87"/>
      <c r="FO90" s="87"/>
      <c r="FP90" s="87"/>
      <c r="FQ90" s="87"/>
      <c r="FR90" s="87"/>
      <c r="FS90" s="87"/>
      <c r="FT90" s="87"/>
      <c r="FU90" s="87"/>
      <c r="FV90" s="87"/>
      <c r="FW90" s="87"/>
      <c r="FX90" s="87"/>
      <c r="FY90" s="87"/>
      <c r="FZ90" s="87"/>
      <c r="GA90" s="87"/>
      <c r="GB90" s="87"/>
      <c r="GC90" s="87"/>
      <c r="GD90" s="87"/>
      <c r="GE90" s="87"/>
      <c r="GF90" s="87"/>
      <c r="GG90" s="87"/>
      <c r="GH90" s="87"/>
      <c r="GI90" s="87"/>
      <c r="GJ90" s="87"/>
      <c r="GK90" s="87"/>
      <c r="GL90" s="87"/>
      <c r="GM90" s="87"/>
      <c r="GN90" s="87"/>
      <c r="GO90" s="87"/>
      <c r="GP90" s="87"/>
      <c r="GQ90" s="87"/>
      <c r="GR90" s="87"/>
      <c r="GS90" s="87"/>
      <c r="GT90" s="87"/>
      <c r="GU90" s="87"/>
      <c r="GV90" s="87"/>
      <c r="GW90" s="87"/>
      <c r="GX90" s="87"/>
      <c r="GY90" s="87"/>
      <c r="GZ90" s="87"/>
      <c r="HA90" s="87"/>
      <c r="HB90" s="87"/>
      <c r="HC90" s="87"/>
      <c r="HD90" s="87"/>
      <c r="HE90" s="87"/>
      <c r="HF90" s="87"/>
      <c r="HG90" s="87"/>
      <c r="HH90" s="87"/>
      <c r="HI90" s="87"/>
      <c r="HJ90" s="87"/>
      <c r="HK90" s="87"/>
      <c r="HL90" s="87"/>
      <c r="HM90" s="87"/>
      <c r="HN90" s="87"/>
      <c r="HO90" s="87"/>
      <c r="HP90" s="87"/>
      <c r="HQ90" s="87"/>
      <c r="HR90" s="87"/>
      <c r="HS90" s="87"/>
      <c r="HT90" s="87"/>
      <c r="HU90" s="87"/>
      <c r="HV90" s="87"/>
      <c r="HW90" s="87"/>
      <c r="HX90" s="87"/>
      <c r="HY90" s="87"/>
      <c r="HZ90" s="87"/>
      <c r="IA90" s="87"/>
      <c r="IB90" s="87"/>
      <c r="IC90" s="87"/>
      <c r="ID90" s="87"/>
      <c r="IE90" s="87"/>
      <c r="IF90" s="87"/>
      <c r="IG90" s="87"/>
      <c r="IH90" s="87"/>
      <c r="II90" s="87"/>
      <c r="IJ90" s="87"/>
      <c r="IK90" s="87"/>
      <c r="IL90" s="87"/>
      <c r="IM90" s="87"/>
      <c r="IN90" s="87"/>
      <c r="IO90" s="87"/>
      <c r="IP90" s="87"/>
      <c r="IQ90" s="87"/>
      <c r="IR90" s="87"/>
    </row>
    <row r="91" spans="1:252" s="88" customFormat="1" ht="4.95" customHeight="1">
      <c r="A91" s="53"/>
      <c r="B91" s="166"/>
      <c r="C91" s="271"/>
      <c r="D91" s="271"/>
      <c r="E91" s="271"/>
      <c r="F91" s="271"/>
      <c r="G91" s="271"/>
      <c r="H91" s="271"/>
      <c r="I91" s="271"/>
      <c r="J91" s="93"/>
      <c r="K91" s="93"/>
      <c r="L91" s="93"/>
      <c r="M91" s="93"/>
      <c r="N91" s="93"/>
      <c r="O91" s="94"/>
      <c r="P91" s="95"/>
      <c r="Q91" s="95"/>
      <c r="R91" s="95"/>
      <c r="S91" s="95"/>
      <c r="T91" s="94"/>
      <c r="U91" s="95"/>
      <c r="V91" s="95"/>
      <c r="W91" s="95"/>
      <c r="X91" s="95"/>
      <c r="Y91" s="96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  <c r="DL91" s="87"/>
      <c r="DM91" s="87"/>
      <c r="DN91" s="87"/>
      <c r="DO91" s="87"/>
      <c r="DP91" s="87"/>
      <c r="DQ91" s="87"/>
      <c r="DR91" s="87"/>
      <c r="DS91" s="87"/>
      <c r="DT91" s="87"/>
      <c r="DU91" s="87"/>
      <c r="DV91" s="87"/>
      <c r="DW91" s="87"/>
      <c r="DX91" s="87"/>
      <c r="DY91" s="87"/>
      <c r="DZ91" s="87"/>
      <c r="EA91" s="87"/>
      <c r="EB91" s="87"/>
      <c r="EC91" s="87"/>
      <c r="ED91" s="87"/>
      <c r="EE91" s="87"/>
      <c r="EF91" s="87"/>
      <c r="EG91" s="87"/>
      <c r="EH91" s="87"/>
      <c r="EI91" s="87"/>
      <c r="EJ91" s="87"/>
      <c r="EK91" s="87"/>
      <c r="EL91" s="87"/>
      <c r="EM91" s="87"/>
      <c r="EN91" s="87"/>
      <c r="EO91" s="87"/>
      <c r="EP91" s="87"/>
      <c r="EQ91" s="87"/>
      <c r="ER91" s="87"/>
      <c r="ES91" s="87"/>
      <c r="ET91" s="87"/>
      <c r="EU91" s="87"/>
      <c r="EV91" s="87"/>
      <c r="EW91" s="87"/>
      <c r="EX91" s="87"/>
      <c r="EY91" s="87"/>
      <c r="EZ91" s="87"/>
      <c r="FA91" s="87"/>
      <c r="FB91" s="87"/>
      <c r="FC91" s="87"/>
      <c r="FD91" s="87"/>
      <c r="FE91" s="87"/>
      <c r="FF91" s="87"/>
      <c r="FG91" s="87"/>
      <c r="FH91" s="87"/>
      <c r="FI91" s="87"/>
      <c r="FJ91" s="87"/>
      <c r="FK91" s="87"/>
      <c r="FL91" s="87"/>
      <c r="FM91" s="87"/>
      <c r="FN91" s="87"/>
      <c r="FO91" s="87"/>
      <c r="FP91" s="87"/>
      <c r="FQ91" s="87"/>
      <c r="FR91" s="87"/>
      <c r="FS91" s="87"/>
      <c r="FT91" s="87"/>
      <c r="FU91" s="87"/>
      <c r="FV91" s="87"/>
      <c r="FW91" s="87"/>
      <c r="FX91" s="87"/>
      <c r="FY91" s="87"/>
      <c r="FZ91" s="87"/>
      <c r="GA91" s="87"/>
      <c r="GB91" s="87"/>
      <c r="GC91" s="87"/>
      <c r="GD91" s="87"/>
      <c r="GE91" s="87"/>
      <c r="GF91" s="87"/>
      <c r="GG91" s="87"/>
      <c r="GH91" s="87"/>
      <c r="GI91" s="87"/>
      <c r="GJ91" s="87"/>
      <c r="GK91" s="87"/>
      <c r="GL91" s="87"/>
      <c r="GM91" s="87"/>
      <c r="GN91" s="87"/>
      <c r="GO91" s="87"/>
      <c r="GP91" s="87"/>
      <c r="GQ91" s="87"/>
      <c r="GR91" s="87"/>
      <c r="GS91" s="87"/>
      <c r="GT91" s="87"/>
      <c r="GU91" s="87"/>
      <c r="GV91" s="87"/>
      <c r="GW91" s="87"/>
      <c r="GX91" s="87"/>
      <c r="GY91" s="87"/>
      <c r="GZ91" s="87"/>
      <c r="HA91" s="87"/>
      <c r="HB91" s="87"/>
      <c r="HC91" s="87"/>
      <c r="HD91" s="87"/>
      <c r="HE91" s="87"/>
      <c r="HF91" s="87"/>
      <c r="HG91" s="87"/>
      <c r="HH91" s="87"/>
      <c r="HI91" s="87"/>
      <c r="HJ91" s="87"/>
      <c r="HK91" s="87"/>
      <c r="HL91" s="87"/>
      <c r="HM91" s="87"/>
      <c r="HN91" s="87"/>
      <c r="HO91" s="87"/>
      <c r="HP91" s="87"/>
      <c r="HQ91" s="87"/>
      <c r="HR91" s="87"/>
      <c r="HS91" s="87"/>
      <c r="HT91" s="87"/>
      <c r="HU91" s="87"/>
      <c r="HV91" s="87"/>
      <c r="HW91" s="87"/>
      <c r="HX91" s="87"/>
      <c r="HY91" s="87"/>
      <c r="HZ91" s="87"/>
      <c r="IA91" s="87"/>
      <c r="IB91" s="87"/>
      <c r="IC91" s="87"/>
      <c r="ID91" s="87"/>
      <c r="IE91" s="87"/>
      <c r="IF91" s="87"/>
      <c r="IG91" s="87"/>
      <c r="IH91" s="87"/>
      <c r="II91" s="87"/>
      <c r="IJ91" s="87"/>
      <c r="IK91" s="87"/>
      <c r="IL91" s="87"/>
      <c r="IM91" s="87"/>
      <c r="IN91" s="87"/>
      <c r="IO91" s="87"/>
      <c r="IP91" s="87"/>
      <c r="IQ91" s="87"/>
      <c r="IR91" s="87"/>
    </row>
    <row r="92" spans="1:252" s="88" customFormat="1" ht="21.6" customHeight="1">
      <c r="A92" s="132">
        <v>4300027</v>
      </c>
      <c r="B92" s="132" t="s">
        <v>109</v>
      </c>
      <c r="C92" s="269"/>
      <c r="D92" s="270"/>
      <c r="E92" s="269"/>
      <c r="F92" s="270"/>
      <c r="G92" s="269"/>
      <c r="H92" s="270"/>
      <c r="I92" s="174"/>
      <c r="J92" s="131"/>
      <c r="K92" s="131"/>
      <c r="L92" s="194"/>
      <c r="M92" s="194"/>
      <c r="N92" s="194"/>
      <c r="O92" s="194"/>
      <c r="P92" s="195"/>
      <c r="Q92" s="133"/>
      <c r="R92" s="133"/>
      <c r="S92" s="133"/>
      <c r="T92" s="180">
        <f t="shared" si="41"/>
        <v>0</v>
      </c>
      <c r="U92" s="186">
        <v>590</v>
      </c>
      <c r="V92" s="99" t="s">
        <v>9</v>
      </c>
      <c r="W92" s="171">
        <f t="shared" si="43"/>
        <v>487.60330578512401</v>
      </c>
      <c r="X92" s="114">
        <f t="shared" ref="X92:X114" si="45">U92</f>
        <v>590</v>
      </c>
      <c r="Y92" s="182">
        <f t="shared" si="44"/>
        <v>0</v>
      </c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  <c r="DL92" s="87"/>
      <c r="DM92" s="87"/>
      <c r="DN92" s="87"/>
      <c r="DO92" s="87"/>
      <c r="DP92" s="87"/>
      <c r="DQ92" s="87"/>
      <c r="DR92" s="87"/>
      <c r="DS92" s="87"/>
      <c r="DT92" s="87"/>
      <c r="DU92" s="87"/>
      <c r="DV92" s="87"/>
      <c r="DW92" s="87"/>
      <c r="DX92" s="87"/>
      <c r="DY92" s="87"/>
      <c r="DZ92" s="87"/>
      <c r="EA92" s="87"/>
      <c r="EB92" s="87"/>
      <c r="EC92" s="87"/>
      <c r="ED92" s="87"/>
      <c r="EE92" s="87"/>
      <c r="EF92" s="87"/>
      <c r="EG92" s="87"/>
      <c r="EH92" s="87"/>
      <c r="EI92" s="87"/>
      <c r="EJ92" s="87"/>
      <c r="EK92" s="87"/>
      <c r="EL92" s="87"/>
      <c r="EM92" s="87"/>
      <c r="EN92" s="87"/>
      <c r="EO92" s="87"/>
      <c r="EP92" s="87"/>
      <c r="EQ92" s="87"/>
      <c r="ER92" s="87"/>
      <c r="ES92" s="87"/>
      <c r="ET92" s="87"/>
      <c r="EU92" s="87"/>
      <c r="EV92" s="87"/>
      <c r="EW92" s="87"/>
      <c r="EX92" s="87"/>
      <c r="EY92" s="87"/>
      <c r="EZ92" s="87"/>
      <c r="FA92" s="87"/>
      <c r="FB92" s="87"/>
      <c r="FC92" s="87"/>
      <c r="FD92" s="87"/>
      <c r="FE92" s="87"/>
      <c r="FF92" s="87"/>
      <c r="FG92" s="87"/>
      <c r="FH92" s="87"/>
      <c r="FI92" s="87"/>
      <c r="FJ92" s="87"/>
      <c r="FK92" s="87"/>
      <c r="FL92" s="87"/>
      <c r="FM92" s="87"/>
      <c r="FN92" s="87"/>
      <c r="FO92" s="87"/>
      <c r="FP92" s="87"/>
      <c r="FQ92" s="87"/>
      <c r="FR92" s="87"/>
      <c r="FS92" s="87"/>
      <c r="FT92" s="87"/>
      <c r="FU92" s="87"/>
      <c r="FV92" s="87"/>
      <c r="FW92" s="87"/>
      <c r="FX92" s="87"/>
      <c r="FY92" s="87"/>
      <c r="FZ92" s="87"/>
      <c r="GA92" s="87"/>
      <c r="GB92" s="87"/>
      <c r="GC92" s="87"/>
      <c r="GD92" s="87"/>
      <c r="GE92" s="87"/>
      <c r="GF92" s="87"/>
      <c r="GG92" s="87"/>
      <c r="GH92" s="87"/>
      <c r="GI92" s="87"/>
      <c r="GJ92" s="87"/>
      <c r="GK92" s="87"/>
      <c r="GL92" s="87"/>
      <c r="GM92" s="87"/>
      <c r="GN92" s="87"/>
      <c r="GO92" s="87"/>
      <c r="GP92" s="87"/>
      <c r="GQ92" s="87"/>
      <c r="GR92" s="87"/>
      <c r="GS92" s="87"/>
      <c r="GT92" s="87"/>
      <c r="GU92" s="87"/>
      <c r="GV92" s="87"/>
      <c r="GW92" s="87"/>
      <c r="GX92" s="87"/>
      <c r="GY92" s="87"/>
      <c r="GZ92" s="87"/>
      <c r="HA92" s="87"/>
      <c r="HB92" s="87"/>
      <c r="HC92" s="87"/>
      <c r="HD92" s="87"/>
      <c r="HE92" s="87"/>
      <c r="HF92" s="87"/>
      <c r="HG92" s="87"/>
      <c r="HH92" s="87"/>
      <c r="HI92" s="87"/>
      <c r="HJ92" s="87"/>
      <c r="HK92" s="87"/>
      <c r="HL92" s="87"/>
      <c r="HM92" s="87"/>
      <c r="HN92" s="87"/>
      <c r="HO92" s="87"/>
      <c r="HP92" s="87"/>
      <c r="HQ92" s="87"/>
      <c r="HR92" s="87"/>
      <c r="HS92" s="87"/>
      <c r="HT92" s="87"/>
      <c r="HU92" s="87"/>
      <c r="HV92" s="87"/>
      <c r="HW92" s="87"/>
      <c r="HX92" s="87"/>
      <c r="HY92" s="87"/>
      <c r="HZ92" s="87"/>
      <c r="IA92" s="87"/>
      <c r="IB92" s="87"/>
      <c r="IC92" s="87"/>
      <c r="ID92" s="87"/>
      <c r="IE92" s="87"/>
      <c r="IF92" s="87"/>
      <c r="IG92" s="87"/>
      <c r="IH92" s="87"/>
      <c r="II92" s="87"/>
      <c r="IJ92" s="87"/>
      <c r="IK92" s="87"/>
      <c r="IL92" s="87"/>
      <c r="IM92" s="87"/>
      <c r="IN92" s="87"/>
      <c r="IO92" s="87"/>
      <c r="IP92" s="87"/>
      <c r="IQ92" s="87"/>
      <c r="IR92" s="87"/>
    </row>
    <row r="93" spans="1:252" s="88" customFormat="1" ht="21.6" customHeight="1">
      <c r="A93" s="132">
        <v>4300288</v>
      </c>
      <c r="B93" s="132" t="s">
        <v>61</v>
      </c>
      <c r="C93" s="269"/>
      <c r="D93" s="270"/>
      <c r="E93" s="269"/>
      <c r="F93" s="270"/>
      <c r="G93" s="269"/>
      <c r="H93" s="270"/>
      <c r="I93" s="174"/>
      <c r="J93" s="131"/>
      <c r="K93" s="194"/>
      <c r="L93" s="194"/>
      <c r="M93" s="194"/>
      <c r="N93" s="194"/>
      <c r="O93" s="194"/>
      <c r="P93" s="195"/>
      <c r="Q93" s="133"/>
      <c r="R93" s="133"/>
      <c r="S93" s="133"/>
      <c r="T93" s="180">
        <f t="shared" si="41"/>
        <v>0</v>
      </c>
      <c r="U93" s="186">
        <v>990</v>
      </c>
      <c r="V93" s="99" t="s">
        <v>9</v>
      </c>
      <c r="W93" s="171">
        <f t="shared" si="43"/>
        <v>818.18181818181824</v>
      </c>
      <c r="X93" s="114">
        <f t="shared" si="45"/>
        <v>990</v>
      </c>
      <c r="Y93" s="182">
        <f t="shared" si="44"/>
        <v>0</v>
      </c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87"/>
      <c r="EY93" s="87"/>
      <c r="EZ93" s="87"/>
      <c r="FA93" s="87"/>
      <c r="FB93" s="87"/>
      <c r="FC93" s="87"/>
      <c r="FD93" s="87"/>
      <c r="FE93" s="87"/>
      <c r="FF93" s="87"/>
      <c r="FG93" s="87"/>
      <c r="FH93" s="87"/>
      <c r="FI93" s="87"/>
      <c r="FJ93" s="87"/>
      <c r="FK93" s="87"/>
      <c r="FL93" s="87"/>
      <c r="FM93" s="87"/>
      <c r="FN93" s="87"/>
      <c r="FO93" s="87"/>
      <c r="FP93" s="87"/>
      <c r="FQ93" s="87"/>
      <c r="FR93" s="87"/>
      <c r="FS93" s="87"/>
      <c r="FT93" s="87"/>
      <c r="FU93" s="87"/>
      <c r="FV93" s="87"/>
      <c r="FW93" s="87"/>
      <c r="FX93" s="87"/>
      <c r="FY93" s="87"/>
      <c r="FZ93" s="87"/>
      <c r="GA93" s="87"/>
      <c r="GB93" s="87"/>
      <c r="GC93" s="87"/>
      <c r="GD93" s="87"/>
      <c r="GE93" s="87"/>
      <c r="GF93" s="87"/>
      <c r="GG93" s="87"/>
      <c r="GH93" s="87"/>
      <c r="GI93" s="87"/>
      <c r="GJ93" s="87"/>
      <c r="GK93" s="87"/>
      <c r="GL93" s="87"/>
      <c r="GM93" s="87"/>
      <c r="GN93" s="87"/>
      <c r="GO93" s="87"/>
      <c r="GP93" s="87"/>
      <c r="GQ93" s="87"/>
      <c r="GR93" s="87"/>
      <c r="GS93" s="87"/>
      <c r="GT93" s="87"/>
      <c r="GU93" s="87"/>
      <c r="GV93" s="87"/>
      <c r="GW93" s="87"/>
      <c r="GX93" s="87"/>
      <c r="GY93" s="87"/>
      <c r="GZ93" s="87"/>
      <c r="HA93" s="87"/>
      <c r="HB93" s="87"/>
      <c r="HC93" s="87"/>
      <c r="HD93" s="87"/>
      <c r="HE93" s="87"/>
      <c r="HF93" s="87"/>
      <c r="HG93" s="87"/>
      <c r="HH93" s="87"/>
      <c r="HI93" s="87"/>
      <c r="HJ93" s="87"/>
      <c r="HK93" s="87"/>
      <c r="HL93" s="87"/>
      <c r="HM93" s="87"/>
      <c r="HN93" s="87"/>
      <c r="HO93" s="87"/>
      <c r="HP93" s="87"/>
      <c r="HQ93" s="87"/>
      <c r="HR93" s="87"/>
      <c r="HS93" s="87"/>
      <c r="HT93" s="87"/>
      <c r="HU93" s="87"/>
      <c r="HV93" s="87"/>
      <c r="HW93" s="87"/>
      <c r="HX93" s="87"/>
      <c r="HY93" s="87"/>
      <c r="HZ93" s="87"/>
      <c r="IA93" s="87"/>
      <c r="IB93" s="87"/>
      <c r="IC93" s="87"/>
      <c r="ID93" s="87"/>
      <c r="IE93" s="87"/>
      <c r="IF93" s="87"/>
      <c r="IG93" s="87"/>
      <c r="IH93" s="87"/>
      <c r="II93" s="87"/>
      <c r="IJ93" s="87"/>
      <c r="IK93" s="87"/>
      <c r="IL93" s="87"/>
      <c r="IM93" s="87"/>
      <c r="IN93" s="87"/>
      <c r="IO93" s="87"/>
      <c r="IP93" s="87"/>
      <c r="IQ93" s="87"/>
      <c r="IR93" s="87"/>
    </row>
    <row r="94" spans="1:252" s="88" customFormat="1" ht="21.6" customHeight="1">
      <c r="A94" s="132">
        <v>4300289</v>
      </c>
      <c r="B94" s="132" t="s">
        <v>62</v>
      </c>
      <c r="C94" s="269"/>
      <c r="D94" s="270"/>
      <c r="E94" s="269"/>
      <c r="F94" s="270"/>
      <c r="G94" s="269"/>
      <c r="H94" s="270"/>
      <c r="I94" s="174"/>
      <c r="J94" s="131"/>
      <c r="K94" s="194"/>
      <c r="L94" s="194"/>
      <c r="M94" s="194"/>
      <c r="N94" s="194"/>
      <c r="O94" s="194"/>
      <c r="P94" s="195"/>
      <c r="Q94" s="133"/>
      <c r="R94" s="133"/>
      <c r="S94" s="133"/>
      <c r="T94" s="180">
        <f t="shared" si="41"/>
        <v>0</v>
      </c>
      <c r="U94" s="186">
        <v>690</v>
      </c>
      <c r="V94" s="99" t="s">
        <v>9</v>
      </c>
      <c r="W94" s="171">
        <f t="shared" si="43"/>
        <v>570.24793388429748</v>
      </c>
      <c r="X94" s="114">
        <f t="shared" si="45"/>
        <v>690</v>
      </c>
      <c r="Y94" s="182">
        <f t="shared" si="44"/>
        <v>0</v>
      </c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87"/>
      <c r="DK94" s="87"/>
      <c r="DL94" s="87"/>
      <c r="DM94" s="87"/>
      <c r="DN94" s="87"/>
      <c r="DO94" s="87"/>
      <c r="DP94" s="87"/>
      <c r="DQ94" s="87"/>
      <c r="DR94" s="87"/>
      <c r="DS94" s="87"/>
      <c r="DT94" s="87"/>
      <c r="DU94" s="87"/>
      <c r="DV94" s="87"/>
      <c r="DW94" s="87"/>
      <c r="DX94" s="87"/>
      <c r="DY94" s="87"/>
      <c r="DZ94" s="87"/>
      <c r="EA94" s="87"/>
      <c r="EB94" s="87"/>
      <c r="EC94" s="87"/>
      <c r="ED94" s="87"/>
      <c r="EE94" s="87"/>
      <c r="EF94" s="87"/>
      <c r="EG94" s="87"/>
      <c r="EH94" s="87"/>
      <c r="EI94" s="87"/>
      <c r="EJ94" s="87"/>
      <c r="EK94" s="87"/>
      <c r="EL94" s="87"/>
      <c r="EM94" s="87"/>
      <c r="EN94" s="87"/>
      <c r="EO94" s="87"/>
      <c r="EP94" s="87"/>
      <c r="EQ94" s="87"/>
      <c r="ER94" s="87"/>
      <c r="ES94" s="87"/>
      <c r="ET94" s="87"/>
      <c r="EU94" s="87"/>
      <c r="EV94" s="87"/>
      <c r="EW94" s="87"/>
      <c r="EX94" s="87"/>
      <c r="EY94" s="87"/>
      <c r="EZ94" s="87"/>
      <c r="FA94" s="87"/>
      <c r="FB94" s="87"/>
      <c r="FC94" s="87"/>
      <c r="FD94" s="87"/>
      <c r="FE94" s="87"/>
      <c r="FF94" s="87"/>
      <c r="FG94" s="87"/>
      <c r="FH94" s="87"/>
      <c r="FI94" s="87"/>
      <c r="FJ94" s="87"/>
      <c r="FK94" s="87"/>
      <c r="FL94" s="87"/>
      <c r="FM94" s="87"/>
      <c r="FN94" s="87"/>
      <c r="FO94" s="87"/>
      <c r="FP94" s="87"/>
      <c r="FQ94" s="87"/>
      <c r="FR94" s="87"/>
      <c r="FS94" s="87"/>
      <c r="FT94" s="87"/>
      <c r="FU94" s="87"/>
      <c r="FV94" s="87"/>
      <c r="FW94" s="87"/>
      <c r="FX94" s="87"/>
      <c r="FY94" s="87"/>
      <c r="FZ94" s="87"/>
      <c r="GA94" s="87"/>
      <c r="GB94" s="87"/>
      <c r="GC94" s="87"/>
      <c r="GD94" s="87"/>
      <c r="GE94" s="87"/>
      <c r="GF94" s="87"/>
      <c r="GG94" s="87"/>
      <c r="GH94" s="87"/>
      <c r="GI94" s="87"/>
      <c r="GJ94" s="87"/>
      <c r="GK94" s="87"/>
      <c r="GL94" s="87"/>
      <c r="GM94" s="87"/>
      <c r="GN94" s="87"/>
      <c r="GO94" s="87"/>
      <c r="GP94" s="87"/>
      <c r="GQ94" s="87"/>
      <c r="GR94" s="87"/>
      <c r="GS94" s="87"/>
      <c r="GT94" s="87"/>
      <c r="GU94" s="87"/>
      <c r="GV94" s="87"/>
      <c r="GW94" s="87"/>
      <c r="GX94" s="87"/>
      <c r="GY94" s="87"/>
      <c r="GZ94" s="87"/>
      <c r="HA94" s="87"/>
      <c r="HB94" s="87"/>
      <c r="HC94" s="87"/>
      <c r="HD94" s="87"/>
      <c r="HE94" s="87"/>
      <c r="HF94" s="87"/>
      <c r="HG94" s="87"/>
      <c r="HH94" s="87"/>
      <c r="HI94" s="87"/>
      <c r="HJ94" s="87"/>
      <c r="HK94" s="87"/>
      <c r="HL94" s="87"/>
      <c r="HM94" s="87"/>
      <c r="HN94" s="87"/>
      <c r="HO94" s="87"/>
      <c r="HP94" s="87"/>
      <c r="HQ94" s="87"/>
      <c r="HR94" s="87"/>
      <c r="HS94" s="87"/>
      <c r="HT94" s="87"/>
      <c r="HU94" s="87"/>
      <c r="HV94" s="87"/>
      <c r="HW94" s="87"/>
      <c r="HX94" s="87"/>
      <c r="HY94" s="87"/>
      <c r="HZ94" s="87"/>
      <c r="IA94" s="87"/>
      <c r="IB94" s="87"/>
      <c r="IC94" s="87"/>
      <c r="ID94" s="87"/>
      <c r="IE94" s="87"/>
      <c r="IF94" s="87"/>
      <c r="IG94" s="87"/>
      <c r="IH94" s="87"/>
      <c r="II94" s="87"/>
      <c r="IJ94" s="87"/>
      <c r="IK94" s="87"/>
      <c r="IL94" s="87"/>
      <c r="IM94" s="87"/>
      <c r="IN94" s="87"/>
      <c r="IO94" s="87"/>
      <c r="IP94" s="87"/>
      <c r="IQ94" s="87"/>
      <c r="IR94" s="87"/>
    </row>
    <row r="95" spans="1:252" s="88" customFormat="1" ht="18" customHeight="1">
      <c r="A95" s="266"/>
      <c r="B95" s="267"/>
      <c r="C95" s="267"/>
      <c r="D95" s="267"/>
      <c r="E95" s="267"/>
      <c r="F95" s="267"/>
      <c r="G95" s="267"/>
      <c r="H95" s="267"/>
      <c r="I95" s="267"/>
      <c r="J95" s="267"/>
      <c r="K95" s="268"/>
      <c r="L95" s="134" t="s">
        <v>58</v>
      </c>
      <c r="M95" s="134" t="s">
        <v>59</v>
      </c>
      <c r="N95" s="135" t="s">
        <v>36</v>
      </c>
      <c r="O95" s="263"/>
      <c r="P95" s="264"/>
      <c r="Q95" s="264"/>
      <c r="R95" s="264"/>
      <c r="S95" s="264"/>
      <c r="T95" s="264"/>
      <c r="U95" s="264"/>
      <c r="V95" s="264"/>
      <c r="W95" s="264"/>
      <c r="X95" s="264"/>
      <c r="Y95" s="265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  <c r="DL95" s="87"/>
      <c r="DM95" s="87"/>
      <c r="DN95" s="87"/>
      <c r="DO95" s="87"/>
      <c r="DP95" s="87"/>
      <c r="DQ95" s="87"/>
      <c r="DR95" s="87"/>
      <c r="DS95" s="87"/>
      <c r="DT95" s="87"/>
      <c r="DU95" s="87"/>
      <c r="DV95" s="87"/>
      <c r="DW95" s="87"/>
      <c r="DX95" s="87"/>
      <c r="DY95" s="87"/>
      <c r="DZ95" s="87"/>
      <c r="EA95" s="87"/>
      <c r="EB95" s="87"/>
      <c r="EC95" s="87"/>
      <c r="ED95" s="87"/>
      <c r="EE95" s="87"/>
      <c r="EF95" s="87"/>
      <c r="EG95" s="87"/>
      <c r="EH95" s="87"/>
      <c r="EI95" s="87"/>
      <c r="EJ95" s="87"/>
      <c r="EK95" s="87"/>
      <c r="EL95" s="87"/>
      <c r="EM95" s="87"/>
      <c r="EN95" s="87"/>
      <c r="EO95" s="87"/>
      <c r="EP95" s="87"/>
      <c r="EQ95" s="87"/>
      <c r="ER95" s="87"/>
      <c r="ES95" s="87"/>
      <c r="ET95" s="87"/>
      <c r="EU95" s="87"/>
      <c r="EV95" s="87"/>
      <c r="EW95" s="87"/>
      <c r="EX95" s="87"/>
      <c r="EY95" s="87"/>
      <c r="EZ95" s="87"/>
      <c r="FA95" s="87"/>
      <c r="FB95" s="87"/>
      <c r="FC95" s="87"/>
      <c r="FD95" s="87"/>
      <c r="FE95" s="87"/>
      <c r="FF95" s="87"/>
      <c r="FG95" s="87"/>
      <c r="FH95" s="87"/>
      <c r="FI95" s="87"/>
      <c r="FJ95" s="87"/>
      <c r="FK95" s="87"/>
      <c r="FL95" s="87"/>
      <c r="FM95" s="87"/>
      <c r="FN95" s="87"/>
      <c r="FO95" s="87"/>
      <c r="FP95" s="87"/>
      <c r="FQ95" s="87"/>
      <c r="FR95" s="87"/>
      <c r="FS95" s="87"/>
      <c r="FT95" s="87"/>
      <c r="FU95" s="87"/>
      <c r="FV95" s="87"/>
      <c r="FW95" s="87"/>
      <c r="FX95" s="87"/>
      <c r="FY95" s="87"/>
      <c r="FZ95" s="87"/>
      <c r="GA95" s="87"/>
      <c r="GB95" s="87"/>
      <c r="GC95" s="87"/>
      <c r="GD95" s="87"/>
      <c r="GE95" s="87"/>
      <c r="GF95" s="87"/>
      <c r="GG95" s="87"/>
      <c r="GH95" s="87"/>
      <c r="GI95" s="87"/>
      <c r="GJ95" s="87"/>
      <c r="GK95" s="87"/>
      <c r="GL95" s="87"/>
      <c r="GM95" s="87"/>
      <c r="GN95" s="87"/>
      <c r="GO95" s="87"/>
      <c r="GP95" s="87"/>
      <c r="GQ95" s="87"/>
      <c r="GR95" s="87"/>
      <c r="GS95" s="87"/>
      <c r="GT95" s="87"/>
      <c r="GU95" s="87"/>
      <c r="GV95" s="87"/>
      <c r="GW95" s="87"/>
      <c r="GX95" s="87"/>
      <c r="GY95" s="87"/>
      <c r="GZ95" s="87"/>
      <c r="HA95" s="87"/>
      <c r="HB95" s="87"/>
      <c r="HC95" s="87"/>
      <c r="HD95" s="87"/>
      <c r="HE95" s="87"/>
      <c r="HF95" s="87"/>
      <c r="HG95" s="87"/>
      <c r="HH95" s="87"/>
      <c r="HI95" s="87"/>
      <c r="HJ95" s="87"/>
      <c r="HK95" s="87"/>
      <c r="HL95" s="87"/>
      <c r="HM95" s="87"/>
      <c r="HN95" s="87"/>
      <c r="HO95" s="87"/>
      <c r="HP95" s="87"/>
      <c r="HQ95" s="87"/>
      <c r="HR95" s="87"/>
      <c r="HS95" s="87"/>
      <c r="HT95" s="87"/>
      <c r="HU95" s="87"/>
      <c r="HV95" s="87"/>
      <c r="HW95" s="87"/>
      <c r="HX95" s="87"/>
      <c r="HY95" s="87"/>
      <c r="HZ95" s="87"/>
      <c r="IA95" s="87"/>
      <c r="IB95" s="87"/>
      <c r="IC95" s="87"/>
      <c r="ID95" s="87"/>
      <c r="IE95" s="87"/>
      <c r="IF95" s="87"/>
      <c r="IG95" s="87"/>
      <c r="IH95" s="87"/>
      <c r="II95" s="87"/>
      <c r="IJ95" s="87"/>
      <c r="IK95" s="87"/>
      <c r="IL95" s="87"/>
      <c r="IM95" s="87"/>
      <c r="IN95" s="87"/>
      <c r="IO95" s="87"/>
      <c r="IP95" s="87"/>
      <c r="IQ95" s="87"/>
      <c r="IR95" s="87"/>
    </row>
    <row r="96" spans="1:252" s="88" customFormat="1" ht="21.6" customHeight="1">
      <c r="A96" s="59">
        <v>4300299</v>
      </c>
      <c r="B96" s="59" t="s">
        <v>234</v>
      </c>
      <c r="C96" s="269"/>
      <c r="D96" s="270"/>
      <c r="E96" s="269"/>
      <c r="F96" s="270"/>
      <c r="G96" s="269"/>
      <c r="H96" s="270"/>
      <c r="I96" s="205"/>
      <c r="J96" s="131"/>
      <c r="K96" s="193"/>
      <c r="L96" s="191"/>
      <c r="M96" s="191"/>
      <c r="N96" s="183"/>
      <c r="O96" s="131"/>
      <c r="P96" s="131"/>
      <c r="Q96" s="131"/>
      <c r="R96" s="131"/>
      <c r="S96" s="131"/>
      <c r="T96" s="180">
        <f>SUM(J96:S96)</f>
        <v>0</v>
      </c>
      <c r="U96" s="186">
        <v>690</v>
      </c>
      <c r="V96" s="99" t="s">
        <v>9</v>
      </c>
      <c r="W96" s="171">
        <f>X96/1.21</f>
        <v>570.24793388429748</v>
      </c>
      <c r="X96" s="114">
        <f>U96</f>
        <v>690</v>
      </c>
      <c r="Y96" s="182">
        <f>(T96*X96)</f>
        <v>0</v>
      </c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  <c r="DL96" s="87"/>
      <c r="DM96" s="87"/>
      <c r="DN96" s="87"/>
      <c r="DO96" s="87"/>
      <c r="DP96" s="87"/>
      <c r="DQ96" s="87"/>
      <c r="DR96" s="87"/>
      <c r="DS96" s="87"/>
      <c r="DT96" s="87"/>
      <c r="DU96" s="87"/>
      <c r="DV96" s="87"/>
      <c r="DW96" s="87"/>
      <c r="DX96" s="87"/>
      <c r="DY96" s="87"/>
      <c r="DZ96" s="87"/>
      <c r="EA96" s="87"/>
      <c r="EB96" s="87"/>
      <c r="EC96" s="87"/>
      <c r="ED96" s="87"/>
      <c r="EE96" s="87"/>
      <c r="EF96" s="87"/>
      <c r="EG96" s="87"/>
      <c r="EH96" s="87"/>
      <c r="EI96" s="87"/>
      <c r="EJ96" s="87"/>
      <c r="EK96" s="87"/>
      <c r="EL96" s="87"/>
      <c r="EM96" s="87"/>
      <c r="EN96" s="87"/>
      <c r="EO96" s="87"/>
      <c r="EP96" s="87"/>
      <c r="EQ96" s="87"/>
      <c r="ER96" s="87"/>
      <c r="ES96" s="87"/>
      <c r="ET96" s="87"/>
      <c r="EU96" s="87"/>
      <c r="EV96" s="87"/>
      <c r="EW96" s="87"/>
      <c r="EX96" s="87"/>
      <c r="EY96" s="87"/>
      <c r="EZ96" s="87"/>
      <c r="FA96" s="87"/>
      <c r="FB96" s="87"/>
      <c r="FC96" s="87"/>
      <c r="FD96" s="87"/>
      <c r="FE96" s="87"/>
      <c r="FF96" s="87"/>
      <c r="FG96" s="87"/>
      <c r="FH96" s="87"/>
      <c r="FI96" s="87"/>
      <c r="FJ96" s="87"/>
      <c r="FK96" s="87"/>
      <c r="FL96" s="87"/>
      <c r="FM96" s="87"/>
      <c r="FN96" s="87"/>
      <c r="FO96" s="87"/>
      <c r="FP96" s="87"/>
      <c r="FQ96" s="87"/>
      <c r="FR96" s="87"/>
      <c r="FS96" s="87"/>
      <c r="FT96" s="87"/>
      <c r="FU96" s="87"/>
      <c r="FV96" s="87"/>
      <c r="FW96" s="87"/>
      <c r="FX96" s="87"/>
      <c r="FY96" s="87"/>
      <c r="FZ96" s="87"/>
      <c r="GA96" s="87"/>
      <c r="GB96" s="87"/>
      <c r="GC96" s="87"/>
      <c r="GD96" s="87"/>
      <c r="GE96" s="87"/>
      <c r="GF96" s="87"/>
      <c r="GG96" s="87"/>
      <c r="GH96" s="87"/>
      <c r="GI96" s="87"/>
      <c r="GJ96" s="87"/>
      <c r="GK96" s="87"/>
      <c r="GL96" s="87"/>
      <c r="GM96" s="87"/>
      <c r="GN96" s="87"/>
      <c r="GO96" s="87"/>
      <c r="GP96" s="87"/>
      <c r="GQ96" s="87"/>
      <c r="GR96" s="87"/>
      <c r="GS96" s="87"/>
      <c r="GT96" s="87"/>
      <c r="GU96" s="87"/>
      <c r="GV96" s="87"/>
      <c r="GW96" s="87"/>
      <c r="GX96" s="87"/>
      <c r="GY96" s="87"/>
      <c r="GZ96" s="87"/>
      <c r="HA96" s="87"/>
      <c r="HB96" s="87"/>
      <c r="HC96" s="87"/>
      <c r="HD96" s="87"/>
      <c r="HE96" s="87"/>
      <c r="HF96" s="87"/>
      <c r="HG96" s="87"/>
      <c r="HH96" s="87"/>
      <c r="HI96" s="87"/>
      <c r="HJ96" s="87"/>
      <c r="HK96" s="87"/>
      <c r="HL96" s="87"/>
      <c r="HM96" s="87"/>
      <c r="HN96" s="87"/>
      <c r="HO96" s="87"/>
      <c r="HP96" s="87"/>
      <c r="HQ96" s="87"/>
      <c r="HR96" s="87"/>
      <c r="HS96" s="87"/>
      <c r="HT96" s="87"/>
      <c r="HU96" s="87"/>
      <c r="HV96" s="87"/>
      <c r="HW96" s="87"/>
      <c r="HX96" s="87"/>
      <c r="HY96" s="87"/>
      <c r="HZ96" s="87"/>
      <c r="IA96" s="87"/>
      <c r="IB96" s="87"/>
      <c r="IC96" s="87"/>
      <c r="ID96" s="87"/>
      <c r="IE96" s="87"/>
      <c r="IF96" s="87"/>
      <c r="IG96" s="87"/>
      <c r="IH96" s="87"/>
      <c r="II96" s="87"/>
      <c r="IJ96" s="87"/>
      <c r="IK96" s="87"/>
      <c r="IL96" s="87"/>
      <c r="IM96" s="87"/>
      <c r="IN96" s="87"/>
      <c r="IO96" s="87"/>
      <c r="IP96" s="87"/>
      <c r="IQ96" s="87"/>
      <c r="IR96" s="87"/>
    </row>
    <row r="97" spans="1:252" s="88" customFormat="1" ht="22.2" customHeight="1">
      <c r="A97" s="53"/>
      <c r="B97" s="166"/>
      <c r="C97" s="271"/>
      <c r="D97" s="271"/>
      <c r="E97" s="271"/>
      <c r="F97" s="271"/>
      <c r="G97" s="271"/>
      <c r="H97" s="271"/>
      <c r="I97" s="271"/>
      <c r="J97" s="93"/>
      <c r="K97" s="93"/>
      <c r="L97" s="105" t="s">
        <v>13</v>
      </c>
      <c r="M97" s="105" t="s">
        <v>14</v>
      </c>
      <c r="N97" s="105" t="s">
        <v>15</v>
      </c>
      <c r="O97" s="106" t="s">
        <v>123</v>
      </c>
      <c r="P97" s="107" t="s">
        <v>36</v>
      </c>
      <c r="Q97" s="95"/>
      <c r="R97" s="95"/>
      <c r="S97" s="95"/>
      <c r="T97" s="94"/>
      <c r="U97" s="95"/>
      <c r="V97" s="95"/>
      <c r="W97" s="95"/>
      <c r="X97" s="95"/>
      <c r="Y97" s="96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  <c r="DL97" s="87"/>
      <c r="DM97" s="87"/>
      <c r="DN97" s="87"/>
      <c r="DO97" s="87"/>
      <c r="DP97" s="87"/>
      <c r="DQ97" s="87"/>
      <c r="DR97" s="87"/>
      <c r="DS97" s="87"/>
      <c r="DT97" s="87"/>
      <c r="DU97" s="87"/>
      <c r="DV97" s="87"/>
      <c r="DW97" s="87"/>
      <c r="DX97" s="87"/>
      <c r="DY97" s="87"/>
      <c r="DZ97" s="87"/>
      <c r="EA97" s="87"/>
      <c r="EB97" s="87"/>
      <c r="EC97" s="87"/>
      <c r="ED97" s="87"/>
      <c r="EE97" s="87"/>
      <c r="EF97" s="87"/>
      <c r="EG97" s="87"/>
      <c r="EH97" s="87"/>
      <c r="EI97" s="87"/>
      <c r="EJ97" s="87"/>
      <c r="EK97" s="87"/>
      <c r="EL97" s="87"/>
      <c r="EM97" s="87"/>
      <c r="EN97" s="87"/>
      <c r="EO97" s="87"/>
      <c r="EP97" s="87"/>
      <c r="EQ97" s="87"/>
      <c r="ER97" s="87"/>
      <c r="ES97" s="87"/>
      <c r="ET97" s="87"/>
      <c r="EU97" s="87"/>
      <c r="EV97" s="87"/>
      <c r="EW97" s="87"/>
      <c r="EX97" s="87"/>
      <c r="EY97" s="87"/>
      <c r="EZ97" s="87"/>
      <c r="FA97" s="87"/>
      <c r="FB97" s="87"/>
      <c r="FC97" s="87"/>
      <c r="FD97" s="87"/>
      <c r="FE97" s="87"/>
      <c r="FF97" s="87"/>
      <c r="FG97" s="87"/>
      <c r="FH97" s="87"/>
      <c r="FI97" s="87"/>
      <c r="FJ97" s="87"/>
      <c r="FK97" s="87"/>
      <c r="FL97" s="87"/>
      <c r="FM97" s="87"/>
      <c r="FN97" s="87"/>
      <c r="FO97" s="87"/>
      <c r="FP97" s="87"/>
      <c r="FQ97" s="87"/>
      <c r="FR97" s="87"/>
      <c r="FS97" s="87"/>
      <c r="FT97" s="87"/>
      <c r="FU97" s="87"/>
      <c r="FV97" s="87"/>
      <c r="FW97" s="87"/>
      <c r="FX97" s="87"/>
      <c r="FY97" s="87"/>
      <c r="FZ97" s="87"/>
      <c r="GA97" s="87"/>
      <c r="GB97" s="87"/>
      <c r="GC97" s="87"/>
      <c r="GD97" s="87"/>
      <c r="GE97" s="87"/>
      <c r="GF97" s="87"/>
      <c r="GG97" s="87"/>
      <c r="GH97" s="87"/>
      <c r="GI97" s="87"/>
      <c r="GJ97" s="87"/>
      <c r="GK97" s="87"/>
      <c r="GL97" s="87"/>
      <c r="GM97" s="87"/>
      <c r="GN97" s="87"/>
      <c r="GO97" s="87"/>
      <c r="GP97" s="87"/>
      <c r="GQ97" s="87"/>
      <c r="GR97" s="87"/>
      <c r="GS97" s="87"/>
      <c r="GT97" s="87"/>
      <c r="GU97" s="87"/>
      <c r="GV97" s="87"/>
      <c r="GW97" s="87"/>
      <c r="GX97" s="87"/>
      <c r="GY97" s="87"/>
      <c r="GZ97" s="87"/>
      <c r="HA97" s="87"/>
      <c r="HB97" s="87"/>
      <c r="HC97" s="87"/>
      <c r="HD97" s="87"/>
      <c r="HE97" s="87"/>
      <c r="HF97" s="87"/>
      <c r="HG97" s="87"/>
      <c r="HH97" s="87"/>
      <c r="HI97" s="87"/>
      <c r="HJ97" s="87"/>
      <c r="HK97" s="87"/>
      <c r="HL97" s="87"/>
      <c r="HM97" s="87"/>
      <c r="HN97" s="87"/>
      <c r="HO97" s="87"/>
      <c r="HP97" s="87"/>
      <c r="HQ97" s="87"/>
      <c r="HR97" s="87"/>
      <c r="HS97" s="87"/>
      <c r="HT97" s="87"/>
      <c r="HU97" s="87"/>
      <c r="HV97" s="87"/>
      <c r="HW97" s="87"/>
      <c r="HX97" s="87"/>
      <c r="HY97" s="87"/>
      <c r="HZ97" s="87"/>
      <c r="IA97" s="87"/>
      <c r="IB97" s="87"/>
      <c r="IC97" s="87"/>
      <c r="ID97" s="87"/>
      <c r="IE97" s="87"/>
      <c r="IF97" s="87"/>
      <c r="IG97" s="87"/>
      <c r="IH97" s="87"/>
      <c r="II97" s="87"/>
      <c r="IJ97" s="87"/>
      <c r="IK97" s="87"/>
      <c r="IL97" s="87"/>
      <c r="IM97" s="87"/>
      <c r="IN97" s="87"/>
      <c r="IO97" s="87"/>
      <c r="IP97" s="87"/>
      <c r="IQ97" s="87"/>
      <c r="IR97" s="87"/>
    </row>
    <row r="98" spans="1:252" s="88" customFormat="1" ht="21.6" customHeight="1">
      <c r="A98" s="59">
        <v>4310028</v>
      </c>
      <c r="B98" s="59" t="s">
        <v>236</v>
      </c>
      <c r="C98" s="269"/>
      <c r="D98" s="270"/>
      <c r="E98" s="269"/>
      <c r="F98" s="270"/>
      <c r="G98" s="269"/>
      <c r="H98" s="270"/>
      <c r="I98" s="174"/>
      <c r="J98" s="131"/>
      <c r="K98" s="193"/>
      <c r="L98" s="191"/>
      <c r="M98" s="191"/>
      <c r="N98" s="183"/>
      <c r="O98" s="191"/>
      <c r="P98" s="191"/>
      <c r="Q98" s="131"/>
      <c r="R98" s="131"/>
      <c r="S98" s="131"/>
      <c r="T98" s="180">
        <f>SUM(J98:S98)</f>
        <v>0</v>
      </c>
      <c r="U98" s="186">
        <v>790</v>
      </c>
      <c r="V98" s="99" t="s">
        <v>9</v>
      </c>
      <c r="W98" s="171">
        <f>X98/1.21</f>
        <v>652.89256198347107</v>
      </c>
      <c r="X98" s="114">
        <f>U98</f>
        <v>790</v>
      </c>
      <c r="Y98" s="182">
        <f>(T98*X98)</f>
        <v>0</v>
      </c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  <c r="DL98" s="87"/>
      <c r="DM98" s="87"/>
      <c r="DN98" s="87"/>
      <c r="DO98" s="87"/>
      <c r="DP98" s="87"/>
      <c r="DQ98" s="87"/>
      <c r="DR98" s="87"/>
      <c r="DS98" s="87"/>
      <c r="DT98" s="87"/>
      <c r="DU98" s="87"/>
      <c r="DV98" s="87"/>
      <c r="DW98" s="87"/>
      <c r="DX98" s="87"/>
      <c r="DY98" s="87"/>
      <c r="DZ98" s="87"/>
      <c r="EA98" s="87"/>
      <c r="EB98" s="87"/>
      <c r="EC98" s="87"/>
      <c r="ED98" s="87"/>
      <c r="EE98" s="87"/>
      <c r="EF98" s="87"/>
      <c r="EG98" s="87"/>
      <c r="EH98" s="87"/>
      <c r="EI98" s="87"/>
      <c r="EJ98" s="87"/>
      <c r="EK98" s="87"/>
      <c r="EL98" s="87"/>
      <c r="EM98" s="87"/>
      <c r="EN98" s="87"/>
      <c r="EO98" s="87"/>
      <c r="EP98" s="87"/>
      <c r="EQ98" s="87"/>
      <c r="ER98" s="87"/>
      <c r="ES98" s="87"/>
      <c r="ET98" s="87"/>
      <c r="EU98" s="87"/>
      <c r="EV98" s="87"/>
      <c r="EW98" s="87"/>
      <c r="EX98" s="87"/>
      <c r="EY98" s="87"/>
      <c r="EZ98" s="87"/>
      <c r="FA98" s="87"/>
      <c r="FB98" s="87"/>
      <c r="FC98" s="87"/>
      <c r="FD98" s="87"/>
      <c r="FE98" s="87"/>
      <c r="FF98" s="87"/>
      <c r="FG98" s="87"/>
      <c r="FH98" s="87"/>
      <c r="FI98" s="87"/>
      <c r="FJ98" s="87"/>
      <c r="FK98" s="87"/>
      <c r="FL98" s="87"/>
      <c r="FM98" s="87"/>
      <c r="FN98" s="87"/>
      <c r="FO98" s="87"/>
      <c r="FP98" s="87"/>
      <c r="FQ98" s="87"/>
      <c r="FR98" s="87"/>
      <c r="FS98" s="87"/>
      <c r="FT98" s="87"/>
      <c r="FU98" s="87"/>
      <c r="FV98" s="87"/>
      <c r="FW98" s="87"/>
      <c r="FX98" s="87"/>
      <c r="FY98" s="87"/>
      <c r="FZ98" s="87"/>
      <c r="GA98" s="87"/>
      <c r="GB98" s="87"/>
      <c r="GC98" s="87"/>
      <c r="GD98" s="87"/>
      <c r="GE98" s="87"/>
      <c r="GF98" s="87"/>
      <c r="GG98" s="87"/>
      <c r="GH98" s="87"/>
      <c r="GI98" s="87"/>
      <c r="GJ98" s="87"/>
      <c r="GK98" s="87"/>
      <c r="GL98" s="87"/>
      <c r="GM98" s="87"/>
      <c r="GN98" s="87"/>
      <c r="GO98" s="87"/>
      <c r="GP98" s="87"/>
      <c r="GQ98" s="87"/>
      <c r="GR98" s="87"/>
      <c r="GS98" s="87"/>
      <c r="GT98" s="87"/>
      <c r="GU98" s="87"/>
      <c r="GV98" s="87"/>
      <c r="GW98" s="87"/>
      <c r="GX98" s="87"/>
      <c r="GY98" s="87"/>
      <c r="GZ98" s="87"/>
      <c r="HA98" s="87"/>
      <c r="HB98" s="87"/>
      <c r="HC98" s="87"/>
      <c r="HD98" s="87"/>
      <c r="HE98" s="87"/>
      <c r="HF98" s="87"/>
      <c r="HG98" s="87"/>
      <c r="HH98" s="87"/>
      <c r="HI98" s="87"/>
      <c r="HJ98" s="87"/>
      <c r="HK98" s="87"/>
      <c r="HL98" s="87"/>
      <c r="HM98" s="87"/>
      <c r="HN98" s="87"/>
      <c r="HO98" s="87"/>
      <c r="HP98" s="87"/>
      <c r="HQ98" s="87"/>
      <c r="HR98" s="87"/>
      <c r="HS98" s="87"/>
      <c r="HT98" s="87"/>
      <c r="HU98" s="87"/>
      <c r="HV98" s="87"/>
      <c r="HW98" s="87"/>
      <c r="HX98" s="87"/>
      <c r="HY98" s="87"/>
      <c r="HZ98" s="87"/>
      <c r="IA98" s="87"/>
      <c r="IB98" s="87"/>
      <c r="IC98" s="87"/>
      <c r="ID98" s="87"/>
      <c r="IE98" s="87"/>
      <c r="IF98" s="87"/>
      <c r="IG98" s="87"/>
      <c r="IH98" s="87"/>
      <c r="II98" s="87"/>
      <c r="IJ98" s="87"/>
      <c r="IK98" s="87"/>
      <c r="IL98" s="87"/>
      <c r="IM98" s="87"/>
      <c r="IN98" s="87"/>
      <c r="IO98" s="87"/>
      <c r="IP98" s="87"/>
      <c r="IQ98" s="87"/>
      <c r="IR98" s="87"/>
    </row>
    <row r="99" spans="1:252" s="88" customFormat="1" ht="21.6" customHeight="1">
      <c r="A99" s="59">
        <v>4300208</v>
      </c>
      <c r="B99" s="59" t="s">
        <v>237</v>
      </c>
      <c r="C99" s="269"/>
      <c r="D99" s="270"/>
      <c r="E99" s="269"/>
      <c r="F99" s="270"/>
      <c r="G99" s="269"/>
      <c r="H99" s="270"/>
      <c r="I99" s="174"/>
      <c r="J99" s="131"/>
      <c r="K99" s="193"/>
      <c r="L99" s="191"/>
      <c r="M99" s="191"/>
      <c r="N99" s="191"/>
      <c r="O99" s="191"/>
      <c r="P99" s="191"/>
      <c r="Q99" s="131"/>
      <c r="R99" s="131"/>
      <c r="S99" s="131"/>
      <c r="T99" s="180">
        <f>SUM(J99:S99)</f>
        <v>0</v>
      </c>
      <c r="U99" s="186">
        <v>1490</v>
      </c>
      <c r="V99" s="99" t="s">
        <v>9</v>
      </c>
      <c r="W99" s="171">
        <f>X99/1.21</f>
        <v>1231.404958677686</v>
      </c>
      <c r="X99" s="114">
        <f>U99</f>
        <v>1490</v>
      </c>
      <c r="Y99" s="182">
        <f>(T99*X99)</f>
        <v>0</v>
      </c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  <c r="DL99" s="87"/>
      <c r="DM99" s="87"/>
      <c r="DN99" s="87"/>
      <c r="DO99" s="87"/>
      <c r="DP99" s="87"/>
      <c r="DQ99" s="87"/>
      <c r="DR99" s="87"/>
      <c r="DS99" s="87"/>
      <c r="DT99" s="87"/>
      <c r="DU99" s="87"/>
      <c r="DV99" s="87"/>
      <c r="DW99" s="87"/>
      <c r="DX99" s="87"/>
      <c r="DY99" s="87"/>
      <c r="DZ99" s="87"/>
      <c r="EA99" s="87"/>
      <c r="EB99" s="87"/>
      <c r="EC99" s="87"/>
      <c r="ED99" s="87"/>
      <c r="EE99" s="87"/>
      <c r="EF99" s="87"/>
      <c r="EG99" s="87"/>
      <c r="EH99" s="87"/>
      <c r="EI99" s="87"/>
      <c r="EJ99" s="87"/>
      <c r="EK99" s="87"/>
      <c r="EL99" s="87"/>
      <c r="EM99" s="87"/>
      <c r="EN99" s="87"/>
      <c r="EO99" s="87"/>
      <c r="EP99" s="87"/>
      <c r="EQ99" s="87"/>
      <c r="ER99" s="87"/>
      <c r="ES99" s="87"/>
      <c r="ET99" s="87"/>
      <c r="EU99" s="87"/>
      <c r="EV99" s="87"/>
      <c r="EW99" s="87"/>
      <c r="EX99" s="87"/>
      <c r="EY99" s="87"/>
      <c r="EZ99" s="87"/>
      <c r="FA99" s="87"/>
      <c r="FB99" s="87"/>
      <c r="FC99" s="87"/>
      <c r="FD99" s="87"/>
      <c r="FE99" s="87"/>
      <c r="FF99" s="87"/>
      <c r="FG99" s="87"/>
      <c r="FH99" s="87"/>
      <c r="FI99" s="87"/>
      <c r="FJ99" s="87"/>
      <c r="FK99" s="87"/>
      <c r="FL99" s="87"/>
      <c r="FM99" s="87"/>
      <c r="FN99" s="87"/>
      <c r="FO99" s="87"/>
      <c r="FP99" s="87"/>
      <c r="FQ99" s="87"/>
      <c r="FR99" s="87"/>
      <c r="FS99" s="87"/>
      <c r="FT99" s="87"/>
      <c r="FU99" s="87"/>
      <c r="FV99" s="87"/>
      <c r="FW99" s="87"/>
      <c r="FX99" s="87"/>
      <c r="FY99" s="87"/>
      <c r="FZ99" s="87"/>
      <c r="GA99" s="87"/>
      <c r="GB99" s="87"/>
      <c r="GC99" s="87"/>
      <c r="GD99" s="87"/>
      <c r="GE99" s="87"/>
      <c r="GF99" s="87"/>
      <c r="GG99" s="87"/>
      <c r="GH99" s="87"/>
      <c r="GI99" s="87"/>
      <c r="GJ99" s="87"/>
      <c r="GK99" s="87"/>
      <c r="GL99" s="87"/>
      <c r="GM99" s="87"/>
      <c r="GN99" s="87"/>
      <c r="GO99" s="87"/>
      <c r="GP99" s="87"/>
      <c r="GQ99" s="87"/>
      <c r="GR99" s="87"/>
      <c r="GS99" s="87"/>
      <c r="GT99" s="87"/>
      <c r="GU99" s="87"/>
      <c r="GV99" s="87"/>
      <c r="GW99" s="87"/>
      <c r="GX99" s="87"/>
      <c r="GY99" s="87"/>
      <c r="GZ99" s="87"/>
      <c r="HA99" s="87"/>
      <c r="HB99" s="87"/>
      <c r="HC99" s="87"/>
      <c r="HD99" s="87"/>
      <c r="HE99" s="87"/>
      <c r="HF99" s="87"/>
      <c r="HG99" s="87"/>
      <c r="HH99" s="87"/>
      <c r="HI99" s="87"/>
      <c r="HJ99" s="87"/>
      <c r="HK99" s="87"/>
      <c r="HL99" s="87"/>
      <c r="HM99" s="87"/>
      <c r="HN99" s="87"/>
      <c r="HO99" s="87"/>
      <c r="HP99" s="87"/>
      <c r="HQ99" s="87"/>
      <c r="HR99" s="87"/>
      <c r="HS99" s="87"/>
      <c r="HT99" s="87"/>
      <c r="HU99" s="87"/>
      <c r="HV99" s="87"/>
      <c r="HW99" s="87"/>
      <c r="HX99" s="87"/>
      <c r="HY99" s="87"/>
      <c r="HZ99" s="87"/>
      <c r="IA99" s="87"/>
      <c r="IB99" s="87"/>
      <c r="IC99" s="87"/>
      <c r="ID99" s="87"/>
      <c r="IE99" s="87"/>
      <c r="IF99" s="87"/>
      <c r="IG99" s="87"/>
      <c r="IH99" s="87"/>
      <c r="II99" s="87"/>
      <c r="IJ99" s="87"/>
      <c r="IK99" s="87"/>
      <c r="IL99" s="87"/>
      <c r="IM99" s="87"/>
      <c r="IN99" s="87"/>
      <c r="IO99" s="87"/>
      <c r="IP99" s="87"/>
      <c r="IQ99" s="87"/>
      <c r="IR99" s="87"/>
    </row>
    <row r="100" spans="1:252" s="88" customFormat="1" ht="21.6" customHeight="1">
      <c r="A100" s="59">
        <v>4300521</v>
      </c>
      <c r="B100" s="59" t="s">
        <v>235</v>
      </c>
      <c r="C100" s="269"/>
      <c r="D100" s="270"/>
      <c r="E100" s="269"/>
      <c r="F100" s="270"/>
      <c r="G100" s="269"/>
      <c r="H100" s="270"/>
      <c r="I100" s="205"/>
      <c r="J100" s="131"/>
      <c r="K100" s="193"/>
      <c r="L100" s="191"/>
      <c r="M100" s="191"/>
      <c r="N100" s="191"/>
      <c r="O100" s="191"/>
      <c r="P100" s="191"/>
      <c r="Q100" s="131"/>
      <c r="R100" s="131"/>
      <c r="S100" s="131"/>
      <c r="T100" s="180">
        <f>SUM(J100:S100)</f>
        <v>0</v>
      </c>
      <c r="U100" s="186">
        <v>890</v>
      </c>
      <c r="V100" s="99" t="s">
        <v>9</v>
      </c>
      <c r="W100" s="171">
        <f>X100/1.21</f>
        <v>735.53719008264466</v>
      </c>
      <c r="X100" s="114">
        <f>U100</f>
        <v>890</v>
      </c>
      <c r="Y100" s="182">
        <f>(T100*X100)</f>
        <v>0</v>
      </c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  <c r="FH100" s="87"/>
      <c r="FI100" s="87"/>
      <c r="FJ100" s="87"/>
      <c r="FK100" s="87"/>
      <c r="FL100" s="87"/>
      <c r="FM100" s="87"/>
      <c r="FN100" s="87"/>
      <c r="FO100" s="87"/>
      <c r="FP100" s="87"/>
      <c r="FQ100" s="87"/>
      <c r="FR100" s="87"/>
      <c r="FS100" s="87"/>
      <c r="FT100" s="87"/>
      <c r="FU100" s="87"/>
      <c r="FV100" s="87"/>
      <c r="FW100" s="87"/>
      <c r="FX100" s="87"/>
      <c r="FY100" s="87"/>
      <c r="FZ100" s="87"/>
      <c r="GA100" s="87"/>
      <c r="GB100" s="87"/>
      <c r="GC100" s="87"/>
      <c r="GD100" s="87"/>
      <c r="GE100" s="87"/>
      <c r="GF100" s="87"/>
      <c r="GG100" s="87"/>
      <c r="GH100" s="87"/>
      <c r="GI100" s="87"/>
      <c r="GJ100" s="87"/>
      <c r="GK100" s="87"/>
      <c r="GL100" s="87"/>
      <c r="GM100" s="87"/>
      <c r="GN100" s="87"/>
      <c r="GO100" s="87"/>
      <c r="GP100" s="87"/>
      <c r="GQ100" s="87"/>
      <c r="GR100" s="87"/>
      <c r="GS100" s="87"/>
      <c r="GT100" s="87"/>
      <c r="GU100" s="87"/>
      <c r="GV100" s="87"/>
      <c r="GW100" s="87"/>
      <c r="GX100" s="87"/>
      <c r="GY100" s="87"/>
      <c r="GZ100" s="87"/>
      <c r="HA100" s="87"/>
      <c r="HB100" s="87"/>
      <c r="HC100" s="87"/>
      <c r="HD100" s="87"/>
      <c r="HE100" s="87"/>
      <c r="HF100" s="87"/>
      <c r="HG100" s="87"/>
      <c r="HH100" s="87"/>
      <c r="HI100" s="87"/>
      <c r="HJ100" s="87"/>
      <c r="HK100" s="87"/>
      <c r="HL100" s="87"/>
      <c r="HM100" s="87"/>
      <c r="HN100" s="87"/>
      <c r="HO100" s="87"/>
      <c r="HP100" s="87"/>
      <c r="HQ100" s="87"/>
      <c r="HR100" s="87"/>
      <c r="HS100" s="87"/>
      <c r="HT100" s="87"/>
      <c r="HU100" s="87"/>
      <c r="HV100" s="87"/>
      <c r="HW100" s="87"/>
      <c r="HX100" s="87"/>
      <c r="HY100" s="87"/>
      <c r="HZ100" s="87"/>
      <c r="IA100" s="87"/>
      <c r="IB100" s="87"/>
      <c r="IC100" s="87"/>
      <c r="ID100" s="87"/>
      <c r="IE100" s="87"/>
      <c r="IF100" s="87"/>
      <c r="IG100" s="87"/>
      <c r="IH100" s="87"/>
      <c r="II100" s="87"/>
      <c r="IJ100" s="87"/>
      <c r="IK100" s="87"/>
      <c r="IL100" s="87"/>
      <c r="IM100" s="87"/>
      <c r="IN100" s="87"/>
      <c r="IO100" s="87"/>
      <c r="IP100" s="87"/>
      <c r="IQ100" s="87"/>
      <c r="IR100" s="87"/>
    </row>
    <row r="101" spans="1:252" s="88" customFormat="1" ht="22.2" customHeight="1">
      <c r="A101" s="266"/>
      <c r="B101" s="267"/>
      <c r="C101" s="267"/>
      <c r="D101" s="267"/>
      <c r="E101" s="267"/>
      <c r="F101" s="267"/>
      <c r="G101" s="267"/>
      <c r="H101" s="267"/>
      <c r="I101" s="267"/>
      <c r="J101" s="267"/>
      <c r="K101" s="268"/>
      <c r="L101" s="134" t="s">
        <v>58</v>
      </c>
      <c r="M101" s="134" t="s">
        <v>59</v>
      </c>
      <c r="N101" s="135" t="s">
        <v>36</v>
      </c>
      <c r="O101" s="263"/>
      <c r="P101" s="264"/>
      <c r="Q101" s="264"/>
      <c r="R101" s="264"/>
      <c r="S101" s="264"/>
      <c r="T101" s="264"/>
      <c r="U101" s="264"/>
      <c r="V101" s="264"/>
      <c r="W101" s="264"/>
      <c r="X101" s="264"/>
      <c r="Y101" s="265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  <c r="DL101" s="87"/>
      <c r="DM101" s="87"/>
      <c r="DN101" s="87"/>
      <c r="DO101" s="87"/>
      <c r="DP101" s="87"/>
      <c r="DQ101" s="87"/>
      <c r="DR101" s="87"/>
      <c r="DS101" s="87"/>
      <c r="DT101" s="87"/>
      <c r="DU101" s="87"/>
      <c r="DV101" s="87"/>
      <c r="DW101" s="87"/>
      <c r="DX101" s="87"/>
      <c r="DY101" s="87"/>
      <c r="DZ101" s="87"/>
      <c r="EA101" s="87"/>
      <c r="EB101" s="87"/>
      <c r="EC101" s="87"/>
      <c r="ED101" s="87"/>
      <c r="EE101" s="87"/>
      <c r="EF101" s="87"/>
      <c r="EG101" s="87"/>
      <c r="EH101" s="87"/>
      <c r="EI101" s="87"/>
      <c r="EJ101" s="87"/>
      <c r="EK101" s="87"/>
      <c r="EL101" s="87"/>
      <c r="EM101" s="87"/>
      <c r="EN101" s="87"/>
      <c r="EO101" s="87"/>
      <c r="EP101" s="87"/>
      <c r="EQ101" s="87"/>
      <c r="ER101" s="87"/>
      <c r="ES101" s="87"/>
      <c r="ET101" s="87"/>
      <c r="EU101" s="87"/>
      <c r="EV101" s="87"/>
      <c r="EW101" s="87"/>
      <c r="EX101" s="87"/>
      <c r="EY101" s="87"/>
      <c r="EZ101" s="87"/>
      <c r="FA101" s="87"/>
      <c r="FB101" s="87"/>
      <c r="FC101" s="87"/>
      <c r="FD101" s="87"/>
      <c r="FE101" s="87"/>
      <c r="FF101" s="87"/>
      <c r="FG101" s="87"/>
      <c r="FH101" s="87"/>
      <c r="FI101" s="87"/>
      <c r="FJ101" s="87"/>
      <c r="FK101" s="87"/>
      <c r="FL101" s="87"/>
      <c r="FM101" s="87"/>
      <c r="FN101" s="87"/>
      <c r="FO101" s="87"/>
      <c r="FP101" s="87"/>
      <c r="FQ101" s="87"/>
      <c r="FR101" s="87"/>
      <c r="FS101" s="87"/>
      <c r="FT101" s="87"/>
      <c r="FU101" s="87"/>
      <c r="FV101" s="87"/>
      <c r="FW101" s="87"/>
      <c r="FX101" s="87"/>
      <c r="FY101" s="87"/>
      <c r="FZ101" s="87"/>
      <c r="GA101" s="87"/>
      <c r="GB101" s="87"/>
      <c r="GC101" s="87"/>
      <c r="GD101" s="87"/>
      <c r="GE101" s="87"/>
      <c r="GF101" s="87"/>
      <c r="GG101" s="87"/>
      <c r="GH101" s="87"/>
      <c r="GI101" s="87"/>
      <c r="GJ101" s="87"/>
      <c r="GK101" s="87"/>
      <c r="GL101" s="87"/>
      <c r="GM101" s="87"/>
      <c r="GN101" s="87"/>
      <c r="GO101" s="87"/>
      <c r="GP101" s="87"/>
      <c r="GQ101" s="87"/>
      <c r="GR101" s="87"/>
      <c r="GS101" s="87"/>
      <c r="GT101" s="87"/>
      <c r="GU101" s="87"/>
      <c r="GV101" s="87"/>
      <c r="GW101" s="87"/>
      <c r="GX101" s="87"/>
      <c r="GY101" s="87"/>
      <c r="GZ101" s="87"/>
      <c r="HA101" s="87"/>
      <c r="HB101" s="87"/>
      <c r="HC101" s="87"/>
      <c r="HD101" s="87"/>
      <c r="HE101" s="87"/>
      <c r="HF101" s="87"/>
      <c r="HG101" s="87"/>
      <c r="HH101" s="87"/>
      <c r="HI101" s="87"/>
      <c r="HJ101" s="87"/>
      <c r="HK101" s="87"/>
      <c r="HL101" s="87"/>
      <c r="HM101" s="87"/>
      <c r="HN101" s="87"/>
      <c r="HO101" s="87"/>
      <c r="HP101" s="87"/>
      <c r="HQ101" s="87"/>
      <c r="HR101" s="87"/>
      <c r="HS101" s="87"/>
      <c r="HT101" s="87"/>
      <c r="HU101" s="87"/>
      <c r="HV101" s="87"/>
      <c r="HW101" s="87"/>
      <c r="HX101" s="87"/>
      <c r="HY101" s="87"/>
      <c r="HZ101" s="87"/>
      <c r="IA101" s="87"/>
      <c r="IB101" s="87"/>
      <c r="IC101" s="87"/>
      <c r="ID101" s="87"/>
      <c r="IE101" s="87"/>
      <c r="IF101" s="87"/>
      <c r="IG101" s="87"/>
      <c r="IH101" s="87"/>
      <c r="II101" s="87"/>
      <c r="IJ101" s="87"/>
      <c r="IK101" s="87"/>
      <c r="IL101" s="87"/>
      <c r="IM101" s="87"/>
      <c r="IN101" s="87"/>
      <c r="IO101" s="87"/>
      <c r="IP101" s="87"/>
      <c r="IQ101" s="87"/>
      <c r="IR101" s="87"/>
    </row>
    <row r="102" spans="1:252" s="88" customFormat="1" ht="19.95" customHeight="1">
      <c r="A102" s="60">
        <v>4300029</v>
      </c>
      <c r="B102" s="55" t="s">
        <v>32</v>
      </c>
      <c r="C102" s="269"/>
      <c r="D102" s="270"/>
      <c r="E102" s="269"/>
      <c r="F102" s="270"/>
      <c r="G102" s="269"/>
      <c r="H102" s="270"/>
      <c r="I102" s="130"/>
      <c r="J102" s="131"/>
      <c r="K102" s="131"/>
      <c r="L102" s="184"/>
      <c r="M102" s="183"/>
      <c r="N102" s="183"/>
      <c r="O102" s="131"/>
      <c r="P102" s="131"/>
      <c r="Q102" s="131"/>
      <c r="R102" s="131"/>
      <c r="S102" s="131"/>
      <c r="T102" s="180">
        <f t="shared" si="41"/>
        <v>0</v>
      </c>
      <c r="U102" s="186">
        <v>299</v>
      </c>
      <c r="V102" s="99" t="s">
        <v>9</v>
      </c>
      <c r="W102" s="171">
        <f t="shared" si="43"/>
        <v>247.10743801652893</v>
      </c>
      <c r="X102" s="114">
        <f t="shared" si="45"/>
        <v>299</v>
      </c>
      <c r="Y102" s="182">
        <f t="shared" ref="Y102:Y114" si="46">(T102*X102)</f>
        <v>0</v>
      </c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  <c r="FF102" s="87"/>
      <c r="FG102" s="87"/>
      <c r="FH102" s="87"/>
      <c r="FI102" s="87"/>
      <c r="FJ102" s="87"/>
      <c r="FK102" s="87"/>
      <c r="FL102" s="87"/>
      <c r="FM102" s="87"/>
      <c r="FN102" s="87"/>
      <c r="FO102" s="87"/>
      <c r="FP102" s="87"/>
      <c r="FQ102" s="87"/>
      <c r="FR102" s="87"/>
      <c r="FS102" s="87"/>
      <c r="FT102" s="87"/>
      <c r="FU102" s="87"/>
      <c r="FV102" s="87"/>
      <c r="FW102" s="87"/>
      <c r="FX102" s="87"/>
      <c r="FY102" s="87"/>
      <c r="FZ102" s="87"/>
      <c r="GA102" s="87"/>
      <c r="GB102" s="87"/>
      <c r="GC102" s="87"/>
      <c r="GD102" s="87"/>
      <c r="GE102" s="87"/>
      <c r="GF102" s="87"/>
      <c r="GG102" s="87"/>
      <c r="GH102" s="87"/>
      <c r="GI102" s="87"/>
      <c r="GJ102" s="87"/>
      <c r="GK102" s="87"/>
      <c r="GL102" s="87"/>
      <c r="GM102" s="87"/>
      <c r="GN102" s="87"/>
      <c r="GO102" s="87"/>
      <c r="GP102" s="87"/>
      <c r="GQ102" s="87"/>
      <c r="GR102" s="87"/>
      <c r="GS102" s="87"/>
      <c r="GT102" s="87"/>
      <c r="GU102" s="87"/>
      <c r="GV102" s="87"/>
      <c r="GW102" s="87"/>
      <c r="GX102" s="87"/>
      <c r="GY102" s="87"/>
      <c r="GZ102" s="87"/>
      <c r="HA102" s="87"/>
      <c r="HB102" s="87"/>
      <c r="HC102" s="87"/>
      <c r="HD102" s="87"/>
      <c r="HE102" s="87"/>
      <c r="HF102" s="87"/>
      <c r="HG102" s="87"/>
      <c r="HH102" s="87"/>
      <c r="HI102" s="87"/>
      <c r="HJ102" s="87"/>
      <c r="HK102" s="87"/>
      <c r="HL102" s="87"/>
      <c r="HM102" s="87"/>
      <c r="HN102" s="87"/>
      <c r="HO102" s="87"/>
      <c r="HP102" s="87"/>
      <c r="HQ102" s="87"/>
      <c r="HR102" s="87"/>
      <c r="HS102" s="87"/>
      <c r="HT102" s="87"/>
      <c r="HU102" s="87"/>
      <c r="HV102" s="87"/>
      <c r="HW102" s="87"/>
      <c r="HX102" s="87"/>
      <c r="HY102" s="87"/>
      <c r="HZ102" s="87"/>
      <c r="IA102" s="87"/>
      <c r="IB102" s="87"/>
      <c r="IC102" s="87"/>
      <c r="ID102" s="87"/>
      <c r="IE102" s="87"/>
      <c r="IF102" s="87"/>
      <c r="IG102" s="87"/>
      <c r="IH102" s="87"/>
      <c r="II102" s="87"/>
      <c r="IJ102" s="87"/>
      <c r="IK102" s="87"/>
      <c r="IL102" s="87"/>
      <c r="IM102" s="87"/>
      <c r="IN102" s="87"/>
      <c r="IO102" s="87"/>
      <c r="IP102" s="87"/>
      <c r="IQ102" s="87"/>
      <c r="IR102" s="87"/>
    </row>
    <row r="103" spans="1:252" s="88" customFormat="1" ht="19.95" customHeight="1">
      <c r="A103" s="60">
        <v>4300279</v>
      </c>
      <c r="B103" s="55" t="s">
        <v>46</v>
      </c>
      <c r="C103" s="269"/>
      <c r="D103" s="270"/>
      <c r="E103" s="269"/>
      <c r="F103" s="270"/>
      <c r="G103" s="269"/>
      <c r="H103" s="270"/>
      <c r="I103" s="130"/>
      <c r="J103" s="131"/>
      <c r="K103" s="131"/>
      <c r="L103" s="184"/>
      <c r="M103" s="183"/>
      <c r="N103" s="183"/>
      <c r="O103" s="131"/>
      <c r="P103" s="131"/>
      <c r="Q103" s="131"/>
      <c r="R103" s="131"/>
      <c r="S103" s="131"/>
      <c r="T103" s="180">
        <f t="shared" si="41"/>
        <v>0</v>
      </c>
      <c r="U103" s="186">
        <v>299</v>
      </c>
      <c r="V103" s="99" t="s">
        <v>9</v>
      </c>
      <c r="W103" s="171">
        <f t="shared" si="43"/>
        <v>247.10743801652893</v>
      </c>
      <c r="X103" s="114">
        <f t="shared" si="45"/>
        <v>299</v>
      </c>
      <c r="Y103" s="182">
        <f t="shared" si="46"/>
        <v>0</v>
      </c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87"/>
      <c r="FG103" s="87"/>
      <c r="FH103" s="87"/>
      <c r="FI103" s="87"/>
      <c r="FJ103" s="87"/>
      <c r="FK103" s="87"/>
      <c r="FL103" s="87"/>
      <c r="FM103" s="87"/>
      <c r="FN103" s="87"/>
      <c r="FO103" s="87"/>
      <c r="FP103" s="87"/>
      <c r="FQ103" s="87"/>
      <c r="FR103" s="87"/>
      <c r="FS103" s="87"/>
      <c r="FT103" s="87"/>
      <c r="FU103" s="87"/>
      <c r="FV103" s="87"/>
      <c r="FW103" s="87"/>
      <c r="FX103" s="87"/>
      <c r="FY103" s="87"/>
      <c r="FZ103" s="87"/>
      <c r="GA103" s="87"/>
      <c r="GB103" s="87"/>
      <c r="GC103" s="87"/>
      <c r="GD103" s="87"/>
      <c r="GE103" s="87"/>
      <c r="GF103" s="87"/>
      <c r="GG103" s="87"/>
      <c r="GH103" s="87"/>
      <c r="GI103" s="87"/>
      <c r="GJ103" s="87"/>
      <c r="GK103" s="87"/>
      <c r="GL103" s="87"/>
      <c r="GM103" s="87"/>
      <c r="GN103" s="87"/>
      <c r="GO103" s="87"/>
      <c r="GP103" s="87"/>
      <c r="GQ103" s="87"/>
      <c r="GR103" s="87"/>
      <c r="GS103" s="87"/>
      <c r="GT103" s="87"/>
      <c r="GU103" s="87"/>
      <c r="GV103" s="87"/>
      <c r="GW103" s="87"/>
      <c r="GX103" s="87"/>
      <c r="GY103" s="87"/>
      <c r="GZ103" s="87"/>
      <c r="HA103" s="87"/>
      <c r="HB103" s="87"/>
      <c r="HC103" s="87"/>
      <c r="HD103" s="87"/>
      <c r="HE103" s="87"/>
      <c r="HF103" s="87"/>
      <c r="HG103" s="87"/>
      <c r="HH103" s="87"/>
      <c r="HI103" s="87"/>
      <c r="HJ103" s="87"/>
      <c r="HK103" s="87"/>
      <c r="HL103" s="87"/>
      <c r="HM103" s="87"/>
      <c r="HN103" s="87"/>
      <c r="HO103" s="87"/>
      <c r="HP103" s="87"/>
      <c r="HQ103" s="87"/>
      <c r="HR103" s="87"/>
      <c r="HS103" s="87"/>
      <c r="HT103" s="87"/>
      <c r="HU103" s="87"/>
      <c r="HV103" s="87"/>
      <c r="HW103" s="87"/>
      <c r="HX103" s="87"/>
      <c r="HY103" s="87"/>
      <c r="HZ103" s="87"/>
      <c r="IA103" s="87"/>
      <c r="IB103" s="87"/>
      <c r="IC103" s="87"/>
      <c r="ID103" s="87"/>
      <c r="IE103" s="87"/>
      <c r="IF103" s="87"/>
      <c r="IG103" s="87"/>
      <c r="IH103" s="87"/>
      <c r="II103" s="87"/>
      <c r="IJ103" s="87"/>
      <c r="IK103" s="87"/>
      <c r="IL103" s="87"/>
      <c r="IM103" s="87"/>
      <c r="IN103" s="87"/>
      <c r="IO103" s="87"/>
      <c r="IP103" s="87"/>
      <c r="IQ103" s="87"/>
      <c r="IR103" s="87"/>
    </row>
    <row r="104" spans="1:252" s="88" customFormat="1" ht="19.95" customHeight="1">
      <c r="A104" s="60">
        <v>4300522</v>
      </c>
      <c r="B104" s="55" t="s">
        <v>238</v>
      </c>
      <c r="C104" s="269"/>
      <c r="D104" s="270"/>
      <c r="E104" s="269"/>
      <c r="F104" s="270"/>
      <c r="G104" s="269"/>
      <c r="H104" s="270"/>
      <c r="I104" s="205"/>
      <c r="J104" s="131"/>
      <c r="K104" s="131"/>
      <c r="L104" s="184"/>
      <c r="M104" s="183"/>
      <c r="N104" s="183"/>
      <c r="O104" s="131"/>
      <c r="P104" s="131"/>
      <c r="Q104" s="131"/>
      <c r="R104" s="131"/>
      <c r="S104" s="131"/>
      <c r="T104" s="180">
        <f t="shared" ref="T104" si="47">SUM(J104:S104)</f>
        <v>0</v>
      </c>
      <c r="U104" s="186">
        <v>299</v>
      </c>
      <c r="V104" s="99" t="s">
        <v>9</v>
      </c>
      <c r="W104" s="171">
        <f t="shared" ref="W104" si="48">X104/1.21</f>
        <v>247.10743801652893</v>
      </c>
      <c r="X104" s="114">
        <f t="shared" ref="X104" si="49">U104</f>
        <v>299</v>
      </c>
      <c r="Y104" s="182">
        <f t="shared" ref="Y104" si="50">(T104*X104)</f>
        <v>0</v>
      </c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  <c r="DL104" s="87"/>
      <c r="DM104" s="87"/>
      <c r="DN104" s="87"/>
      <c r="DO104" s="87"/>
      <c r="DP104" s="87"/>
      <c r="DQ104" s="87"/>
      <c r="DR104" s="87"/>
      <c r="DS104" s="87"/>
      <c r="DT104" s="87"/>
      <c r="DU104" s="87"/>
      <c r="DV104" s="87"/>
      <c r="DW104" s="87"/>
      <c r="DX104" s="87"/>
      <c r="DY104" s="87"/>
      <c r="DZ104" s="87"/>
      <c r="EA104" s="87"/>
      <c r="EB104" s="87"/>
      <c r="EC104" s="87"/>
      <c r="ED104" s="87"/>
      <c r="EE104" s="87"/>
      <c r="EF104" s="87"/>
      <c r="EG104" s="87"/>
      <c r="EH104" s="87"/>
      <c r="EI104" s="87"/>
      <c r="EJ104" s="87"/>
      <c r="EK104" s="87"/>
      <c r="EL104" s="87"/>
      <c r="EM104" s="87"/>
      <c r="EN104" s="87"/>
      <c r="EO104" s="87"/>
      <c r="EP104" s="87"/>
      <c r="EQ104" s="87"/>
      <c r="ER104" s="87"/>
      <c r="ES104" s="87"/>
      <c r="ET104" s="87"/>
      <c r="EU104" s="87"/>
      <c r="EV104" s="87"/>
      <c r="EW104" s="87"/>
      <c r="EX104" s="87"/>
      <c r="EY104" s="87"/>
      <c r="EZ104" s="87"/>
      <c r="FA104" s="87"/>
      <c r="FB104" s="87"/>
      <c r="FC104" s="87"/>
      <c r="FD104" s="87"/>
      <c r="FE104" s="87"/>
      <c r="FF104" s="87"/>
      <c r="FG104" s="87"/>
      <c r="FH104" s="87"/>
      <c r="FI104" s="87"/>
      <c r="FJ104" s="87"/>
      <c r="FK104" s="87"/>
      <c r="FL104" s="87"/>
      <c r="FM104" s="87"/>
      <c r="FN104" s="87"/>
      <c r="FO104" s="87"/>
      <c r="FP104" s="87"/>
      <c r="FQ104" s="87"/>
      <c r="FR104" s="87"/>
      <c r="FS104" s="87"/>
      <c r="FT104" s="87"/>
      <c r="FU104" s="87"/>
      <c r="FV104" s="87"/>
      <c r="FW104" s="87"/>
      <c r="FX104" s="87"/>
      <c r="FY104" s="87"/>
      <c r="FZ104" s="87"/>
      <c r="GA104" s="87"/>
      <c r="GB104" s="87"/>
      <c r="GC104" s="87"/>
      <c r="GD104" s="87"/>
      <c r="GE104" s="87"/>
      <c r="GF104" s="87"/>
      <c r="GG104" s="87"/>
      <c r="GH104" s="87"/>
      <c r="GI104" s="87"/>
      <c r="GJ104" s="87"/>
      <c r="GK104" s="87"/>
      <c r="GL104" s="87"/>
      <c r="GM104" s="87"/>
      <c r="GN104" s="87"/>
      <c r="GO104" s="87"/>
      <c r="GP104" s="87"/>
      <c r="GQ104" s="87"/>
      <c r="GR104" s="87"/>
      <c r="GS104" s="87"/>
      <c r="GT104" s="87"/>
      <c r="GU104" s="87"/>
      <c r="GV104" s="87"/>
      <c r="GW104" s="87"/>
      <c r="GX104" s="87"/>
      <c r="GY104" s="87"/>
      <c r="GZ104" s="87"/>
      <c r="HA104" s="87"/>
      <c r="HB104" s="87"/>
      <c r="HC104" s="87"/>
      <c r="HD104" s="87"/>
      <c r="HE104" s="87"/>
      <c r="HF104" s="87"/>
      <c r="HG104" s="87"/>
      <c r="HH104" s="87"/>
      <c r="HI104" s="87"/>
      <c r="HJ104" s="87"/>
      <c r="HK104" s="87"/>
      <c r="HL104" s="87"/>
      <c r="HM104" s="87"/>
      <c r="HN104" s="87"/>
      <c r="HO104" s="87"/>
      <c r="HP104" s="87"/>
      <c r="HQ104" s="87"/>
      <c r="HR104" s="87"/>
      <c r="HS104" s="87"/>
      <c r="HT104" s="87"/>
      <c r="HU104" s="87"/>
      <c r="HV104" s="87"/>
      <c r="HW104" s="87"/>
      <c r="HX104" s="87"/>
      <c r="HY104" s="87"/>
      <c r="HZ104" s="87"/>
      <c r="IA104" s="87"/>
      <c r="IB104" s="87"/>
      <c r="IC104" s="87"/>
      <c r="ID104" s="87"/>
      <c r="IE104" s="87"/>
      <c r="IF104" s="87"/>
      <c r="IG104" s="87"/>
      <c r="IH104" s="87"/>
      <c r="II104" s="87"/>
      <c r="IJ104" s="87"/>
      <c r="IK104" s="87"/>
      <c r="IL104" s="87"/>
      <c r="IM104" s="87"/>
      <c r="IN104" s="87"/>
      <c r="IO104" s="87"/>
      <c r="IP104" s="87"/>
      <c r="IQ104" s="87"/>
      <c r="IR104" s="87"/>
    </row>
    <row r="105" spans="1:252" s="88" customFormat="1" ht="22.2" customHeight="1">
      <c r="A105" s="266"/>
      <c r="B105" s="267"/>
      <c r="C105" s="267"/>
      <c r="D105" s="267"/>
      <c r="E105" s="267"/>
      <c r="F105" s="267"/>
      <c r="G105" s="267"/>
      <c r="H105" s="267"/>
      <c r="I105" s="267"/>
      <c r="J105" s="267"/>
      <c r="K105" s="268"/>
      <c r="L105" s="134" t="s">
        <v>58</v>
      </c>
      <c r="M105" s="134" t="s">
        <v>59</v>
      </c>
      <c r="N105" s="135" t="s">
        <v>36</v>
      </c>
      <c r="O105" s="263"/>
      <c r="P105" s="264"/>
      <c r="Q105" s="264"/>
      <c r="R105" s="264"/>
      <c r="S105" s="264"/>
      <c r="T105" s="264"/>
      <c r="U105" s="264"/>
      <c r="V105" s="264"/>
      <c r="W105" s="264"/>
      <c r="X105" s="264"/>
      <c r="Y105" s="265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  <c r="DL105" s="87"/>
      <c r="DM105" s="87"/>
      <c r="DN105" s="87"/>
      <c r="DO105" s="87"/>
      <c r="DP105" s="87"/>
      <c r="DQ105" s="87"/>
      <c r="DR105" s="87"/>
      <c r="DS105" s="87"/>
      <c r="DT105" s="87"/>
      <c r="DU105" s="87"/>
      <c r="DV105" s="87"/>
      <c r="DW105" s="87"/>
      <c r="DX105" s="87"/>
      <c r="DY105" s="87"/>
      <c r="DZ105" s="87"/>
      <c r="EA105" s="87"/>
      <c r="EB105" s="87"/>
      <c r="EC105" s="87"/>
      <c r="ED105" s="87"/>
      <c r="EE105" s="87"/>
      <c r="EF105" s="87"/>
      <c r="EG105" s="87"/>
      <c r="EH105" s="87"/>
      <c r="EI105" s="87"/>
      <c r="EJ105" s="87"/>
      <c r="EK105" s="87"/>
      <c r="EL105" s="87"/>
      <c r="EM105" s="87"/>
      <c r="EN105" s="87"/>
      <c r="EO105" s="87"/>
      <c r="EP105" s="87"/>
      <c r="EQ105" s="87"/>
      <c r="ER105" s="87"/>
      <c r="ES105" s="87"/>
      <c r="ET105" s="87"/>
      <c r="EU105" s="87"/>
      <c r="EV105" s="87"/>
      <c r="EW105" s="87"/>
      <c r="EX105" s="87"/>
      <c r="EY105" s="87"/>
      <c r="EZ105" s="87"/>
      <c r="FA105" s="87"/>
      <c r="FB105" s="87"/>
      <c r="FC105" s="87"/>
      <c r="FD105" s="87"/>
      <c r="FE105" s="87"/>
      <c r="FF105" s="87"/>
      <c r="FG105" s="87"/>
      <c r="FH105" s="87"/>
      <c r="FI105" s="87"/>
      <c r="FJ105" s="87"/>
      <c r="FK105" s="87"/>
      <c r="FL105" s="87"/>
      <c r="FM105" s="87"/>
      <c r="FN105" s="87"/>
      <c r="FO105" s="87"/>
      <c r="FP105" s="87"/>
      <c r="FQ105" s="87"/>
      <c r="FR105" s="87"/>
      <c r="FS105" s="87"/>
      <c r="FT105" s="87"/>
      <c r="FU105" s="87"/>
      <c r="FV105" s="87"/>
      <c r="FW105" s="87"/>
      <c r="FX105" s="87"/>
      <c r="FY105" s="87"/>
      <c r="FZ105" s="87"/>
      <c r="GA105" s="87"/>
      <c r="GB105" s="87"/>
      <c r="GC105" s="87"/>
      <c r="GD105" s="87"/>
      <c r="GE105" s="87"/>
      <c r="GF105" s="87"/>
      <c r="GG105" s="87"/>
      <c r="GH105" s="87"/>
      <c r="GI105" s="87"/>
      <c r="GJ105" s="87"/>
      <c r="GK105" s="87"/>
      <c r="GL105" s="87"/>
      <c r="GM105" s="87"/>
      <c r="GN105" s="87"/>
      <c r="GO105" s="87"/>
      <c r="GP105" s="87"/>
      <c r="GQ105" s="87"/>
      <c r="GR105" s="87"/>
      <c r="GS105" s="87"/>
      <c r="GT105" s="87"/>
      <c r="GU105" s="87"/>
      <c r="GV105" s="87"/>
      <c r="GW105" s="87"/>
      <c r="GX105" s="87"/>
      <c r="GY105" s="87"/>
      <c r="GZ105" s="87"/>
      <c r="HA105" s="87"/>
      <c r="HB105" s="87"/>
      <c r="HC105" s="87"/>
      <c r="HD105" s="87"/>
      <c r="HE105" s="87"/>
      <c r="HF105" s="87"/>
      <c r="HG105" s="87"/>
      <c r="HH105" s="87"/>
      <c r="HI105" s="87"/>
      <c r="HJ105" s="87"/>
      <c r="HK105" s="87"/>
      <c r="HL105" s="87"/>
      <c r="HM105" s="87"/>
      <c r="HN105" s="87"/>
      <c r="HO105" s="87"/>
      <c r="HP105" s="87"/>
      <c r="HQ105" s="87"/>
      <c r="HR105" s="87"/>
      <c r="HS105" s="87"/>
      <c r="HT105" s="87"/>
      <c r="HU105" s="87"/>
      <c r="HV105" s="87"/>
      <c r="HW105" s="87"/>
      <c r="HX105" s="87"/>
      <c r="HY105" s="87"/>
      <c r="HZ105" s="87"/>
      <c r="IA105" s="87"/>
      <c r="IB105" s="87"/>
      <c r="IC105" s="87"/>
      <c r="ID105" s="87"/>
      <c r="IE105" s="87"/>
      <c r="IF105" s="87"/>
      <c r="IG105" s="87"/>
      <c r="IH105" s="87"/>
      <c r="II105" s="87"/>
      <c r="IJ105" s="87"/>
      <c r="IK105" s="87"/>
      <c r="IL105" s="87"/>
      <c r="IM105" s="87"/>
      <c r="IN105" s="87"/>
      <c r="IO105" s="87"/>
      <c r="IP105" s="87"/>
      <c r="IQ105" s="87"/>
      <c r="IR105" s="87"/>
    </row>
    <row r="106" spans="1:252" s="88" customFormat="1" ht="19.95" customHeight="1">
      <c r="A106" s="60">
        <v>4300323</v>
      </c>
      <c r="B106" s="55" t="s">
        <v>51</v>
      </c>
      <c r="C106" s="269"/>
      <c r="D106" s="270"/>
      <c r="E106" s="269"/>
      <c r="F106" s="270"/>
      <c r="G106" s="269"/>
      <c r="H106" s="270"/>
      <c r="I106" s="130"/>
      <c r="J106" s="131"/>
      <c r="K106" s="131"/>
      <c r="L106" s="184"/>
      <c r="M106" s="183"/>
      <c r="N106" s="183"/>
      <c r="O106" s="131"/>
      <c r="P106" s="131"/>
      <c r="Q106" s="131"/>
      <c r="R106" s="131"/>
      <c r="S106" s="131"/>
      <c r="T106" s="180">
        <f t="shared" si="41"/>
        <v>0</v>
      </c>
      <c r="U106" s="186">
        <v>299</v>
      </c>
      <c r="V106" s="99" t="s">
        <v>9</v>
      </c>
      <c r="W106" s="171">
        <f t="shared" si="43"/>
        <v>247.10743801652893</v>
      </c>
      <c r="X106" s="114">
        <f t="shared" si="45"/>
        <v>299</v>
      </c>
      <c r="Y106" s="182">
        <f t="shared" si="46"/>
        <v>0</v>
      </c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  <c r="DL106" s="87"/>
      <c r="DM106" s="87"/>
      <c r="DN106" s="87"/>
      <c r="DO106" s="87"/>
      <c r="DP106" s="87"/>
      <c r="DQ106" s="87"/>
      <c r="DR106" s="87"/>
      <c r="DS106" s="87"/>
      <c r="DT106" s="87"/>
      <c r="DU106" s="87"/>
      <c r="DV106" s="87"/>
      <c r="DW106" s="87"/>
      <c r="DX106" s="87"/>
      <c r="DY106" s="87"/>
      <c r="DZ106" s="87"/>
      <c r="EA106" s="87"/>
      <c r="EB106" s="87"/>
      <c r="EC106" s="87"/>
      <c r="ED106" s="87"/>
      <c r="EE106" s="87"/>
      <c r="EF106" s="87"/>
      <c r="EG106" s="87"/>
      <c r="EH106" s="87"/>
      <c r="EI106" s="87"/>
      <c r="EJ106" s="87"/>
      <c r="EK106" s="87"/>
      <c r="EL106" s="87"/>
      <c r="EM106" s="87"/>
      <c r="EN106" s="87"/>
      <c r="EO106" s="87"/>
      <c r="EP106" s="87"/>
      <c r="EQ106" s="87"/>
      <c r="ER106" s="87"/>
      <c r="ES106" s="87"/>
      <c r="ET106" s="87"/>
      <c r="EU106" s="87"/>
      <c r="EV106" s="87"/>
      <c r="EW106" s="87"/>
      <c r="EX106" s="87"/>
      <c r="EY106" s="87"/>
      <c r="EZ106" s="87"/>
      <c r="FA106" s="87"/>
      <c r="FB106" s="87"/>
      <c r="FC106" s="87"/>
      <c r="FD106" s="87"/>
      <c r="FE106" s="87"/>
      <c r="FF106" s="87"/>
      <c r="FG106" s="87"/>
      <c r="FH106" s="87"/>
      <c r="FI106" s="87"/>
      <c r="FJ106" s="87"/>
      <c r="FK106" s="87"/>
      <c r="FL106" s="87"/>
      <c r="FM106" s="87"/>
      <c r="FN106" s="87"/>
      <c r="FO106" s="87"/>
      <c r="FP106" s="87"/>
      <c r="FQ106" s="87"/>
      <c r="FR106" s="87"/>
      <c r="FS106" s="87"/>
      <c r="FT106" s="87"/>
      <c r="FU106" s="87"/>
      <c r="FV106" s="87"/>
      <c r="FW106" s="87"/>
      <c r="FX106" s="87"/>
      <c r="FY106" s="87"/>
      <c r="FZ106" s="87"/>
      <c r="GA106" s="87"/>
      <c r="GB106" s="87"/>
      <c r="GC106" s="87"/>
      <c r="GD106" s="87"/>
      <c r="GE106" s="87"/>
      <c r="GF106" s="87"/>
      <c r="GG106" s="87"/>
      <c r="GH106" s="87"/>
      <c r="GI106" s="87"/>
      <c r="GJ106" s="87"/>
      <c r="GK106" s="87"/>
      <c r="GL106" s="87"/>
      <c r="GM106" s="87"/>
      <c r="GN106" s="87"/>
      <c r="GO106" s="87"/>
      <c r="GP106" s="87"/>
      <c r="GQ106" s="87"/>
      <c r="GR106" s="87"/>
      <c r="GS106" s="87"/>
      <c r="GT106" s="87"/>
      <c r="GU106" s="87"/>
      <c r="GV106" s="87"/>
      <c r="GW106" s="87"/>
      <c r="GX106" s="87"/>
      <c r="GY106" s="87"/>
      <c r="GZ106" s="87"/>
      <c r="HA106" s="87"/>
      <c r="HB106" s="87"/>
      <c r="HC106" s="87"/>
      <c r="HD106" s="87"/>
      <c r="HE106" s="87"/>
      <c r="HF106" s="87"/>
      <c r="HG106" s="87"/>
      <c r="HH106" s="87"/>
      <c r="HI106" s="87"/>
      <c r="HJ106" s="87"/>
      <c r="HK106" s="87"/>
      <c r="HL106" s="87"/>
      <c r="HM106" s="87"/>
      <c r="HN106" s="87"/>
      <c r="HO106" s="87"/>
      <c r="HP106" s="87"/>
      <c r="HQ106" s="87"/>
      <c r="HR106" s="87"/>
      <c r="HS106" s="87"/>
      <c r="HT106" s="87"/>
      <c r="HU106" s="87"/>
      <c r="HV106" s="87"/>
      <c r="HW106" s="87"/>
      <c r="HX106" s="87"/>
      <c r="HY106" s="87"/>
      <c r="HZ106" s="87"/>
      <c r="IA106" s="87"/>
      <c r="IB106" s="87"/>
      <c r="IC106" s="87"/>
      <c r="ID106" s="87"/>
      <c r="IE106" s="87"/>
      <c r="IF106" s="87"/>
      <c r="IG106" s="87"/>
      <c r="IH106" s="87"/>
      <c r="II106" s="87"/>
      <c r="IJ106" s="87"/>
      <c r="IK106" s="87"/>
      <c r="IL106" s="87"/>
      <c r="IM106" s="87"/>
      <c r="IN106" s="87"/>
      <c r="IO106" s="87"/>
      <c r="IP106" s="87"/>
      <c r="IQ106" s="87"/>
      <c r="IR106" s="87"/>
    </row>
    <row r="107" spans="1:252" s="88" customFormat="1" ht="19.95" customHeight="1">
      <c r="A107" s="60">
        <v>4300325</v>
      </c>
      <c r="B107" s="55" t="s">
        <v>52</v>
      </c>
      <c r="C107" s="269"/>
      <c r="D107" s="270"/>
      <c r="E107" s="269"/>
      <c r="F107" s="270"/>
      <c r="G107" s="269"/>
      <c r="H107" s="270"/>
      <c r="I107" s="130"/>
      <c r="J107" s="131"/>
      <c r="K107" s="131"/>
      <c r="L107" s="184"/>
      <c r="M107" s="183"/>
      <c r="N107" s="183"/>
      <c r="O107" s="131"/>
      <c r="P107" s="131"/>
      <c r="Q107" s="131"/>
      <c r="R107" s="131"/>
      <c r="S107" s="131"/>
      <c r="T107" s="180">
        <f t="shared" si="41"/>
        <v>0</v>
      </c>
      <c r="U107" s="186">
        <v>299</v>
      </c>
      <c r="V107" s="99" t="s">
        <v>9</v>
      </c>
      <c r="W107" s="171">
        <f t="shared" si="43"/>
        <v>247.10743801652893</v>
      </c>
      <c r="X107" s="114">
        <f t="shared" si="45"/>
        <v>299</v>
      </c>
      <c r="Y107" s="182">
        <f t="shared" si="46"/>
        <v>0</v>
      </c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  <c r="DL107" s="87"/>
      <c r="DM107" s="87"/>
      <c r="DN107" s="87"/>
      <c r="DO107" s="87"/>
      <c r="DP107" s="87"/>
      <c r="DQ107" s="87"/>
      <c r="DR107" s="87"/>
      <c r="DS107" s="87"/>
      <c r="DT107" s="87"/>
      <c r="DU107" s="87"/>
      <c r="DV107" s="87"/>
      <c r="DW107" s="87"/>
      <c r="DX107" s="87"/>
      <c r="DY107" s="87"/>
      <c r="DZ107" s="87"/>
      <c r="EA107" s="87"/>
      <c r="EB107" s="87"/>
      <c r="EC107" s="87"/>
      <c r="ED107" s="87"/>
      <c r="EE107" s="87"/>
      <c r="EF107" s="87"/>
      <c r="EG107" s="87"/>
      <c r="EH107" s="87"/>
      <c r="EI107" s="87"/>
      <c r="EJ107" s="87"/>
      <c r="EK107" s="87"/>
      <c r="EL107" s="87"/>
      <c r="EM107" s="87"/>
      <c r="EN107" s="87"/>
      <c r="EO107" s="87"/>
      <c r="EP107" s="87"/>
      <c r="EQ107" s="87"/>
      <c r="ER107" s="87"/>
      <c r="ES107" s="87"/>
      <c r="ET107" s="87"/>
      <c r="EU107" s="87"/>
      <c r="EV107" s="87"/>
      <c r="EW107" s="87"/>
      <c r="EX107" s="87"/>
      <c r="EY107" s="87"/>
      <c r="EZ107" s="87"/>
      <c r="FA107" s="87"/>
      <c r="FB107" s="87"/>
      <c r="FC107" s="87"/>
      <c r="FD107" s="87"/>
      <c r="FE107" s="87"/>
      <c r="FF107" s="87"/>
      <c r="FG107" s="87"/>
      <c r="FH107" s="87"/>
      <c r="FI107" s="87"/>
      <c r="FJ107" s="87"/>
      <c r="FK107" s="87"/>
      <c r="FL107" s="87"/>
      <c r="FM107" s="87"/>
      <c r="FN107" s="87"/>
      <c r="FO107" s="87"/>
      <c r="FP107" s="87"/>
      <c r="FQ107" s="87"/>
      <c r="FR107" s="87"/>
      <c r="FS107" s="87"/>
      <c r="FT107" s="87"/>
      <c r="FU107" s="87"/>
      <c r="FV107" s="87"/>
      <c r="FW107" s="87"/>
      <c r="FX107" s="87"/>
      <c r="FY107" s="87"/>
      <c r="FZ107" s="87"/>
      <c r="GA107" s="87"/>
      <c r="GB107" s="87"/>
      <c r="GC107" s="87"/>
      <c r="GD107" s="87"/>
      <c r="GE107" s="87"/>
      <c r="GF107" s="87"/>
      <c r="GG107" s="87"/>
      <c r="GH107" s="87"/>
      <c r="GI107" s="87"/>
      <c r="GJ107" s="87"/>
      <c r="GK107" s="87"/>
      <c r="GL107" s="87"/>
      <c r="GM107" s="87"/>
      <c r="GN107" s="87"/>
      <c r="GO107" s="87"/>
      <c r="GP107" s="87"/>
      <c r="GQ107" s="87"/>
      <c r="GR107" s="87"/>
      <c r="GS107" s="87"/>
      <c r="GT107" s="87"/>
      <c r="GU107" s="87"/>
      <c r="GV107" s="87"/>
      <c r="GW107" s="87"/>
      <c r="GX107" s="87"/>
      <c r="GY107" s="87"/>
      <c r="GZ107" s="87"/>
      <c r="HA107" s="87"/>
      <c r="HB107" s="87"/>
      <c r="HC107" s="87"/>
      <c r="HD107" s="87"/>
      <c r="HE107" s="87"/>
      <c r="HF107" s="87"/>
      <c r="HG107" s="87"/>
      <c r="HH107" s="87"/>
      <c r="HI107" s="87"/>
      <c r="HJ107" s="87"/>
      <c r="HK107" s="87"/>
      <c r="HL107" s="87"/>
      <c r="HM107" s="87"/>
      <c r="HN107" s="87"/>
      <c r="HO107" s="87"/>
      <c r="HP107" s="87"/>
      <c r="HQ107" s="87"/>
      <c r="HR107" s="87"/>
      <c r="HS107" s="87"/>
      <c r="HT107" s="87"/>
      <c r="HU107" s="87"/>
      <c r="HV107" s="87"/>
      <c r="HW107" s="87"/>
      <c r="HX107" s="87"/>
      <c r="HY107" s="87"/>
      <c r="HZ107" s="87"/>
      <c r="IA107" s="87"/>
      <c r="IB107" s="87"/>
      <c r="IC107" s="87"/>
      <c r="ID107" s="87"/>
      <c r="IE107" s="87"/>
      <c r="IF107" s="87"/>
      <c r="IG107" s="87"/>
      <c r="IH107" s="87"/>
      <c r="II107" s="87"/>
      <c r="IJ107" s="87"/>
      <c r="IK107" s="87"/>
      <c r="IL107" s="87"/>
      <c r="IM107" s="87"/>
      <c r="IN107" s="87"/>
      <c r="IO107" s="87"/>
      <c r="IP107" s="87"/>
      <c r="IQ107" s="87"/>
      <c r="IR107" s="87"/>
    </row>
    <row r="108" spans="1:252" s="88" customFormat="1" ht="19.95" customHeight="1">
      <c r="A108" s="60">
        <v>4300523</v>
      </c>
      <c r="B108" s="55" t="s">
        <v>239</v>
      </c>
      <c r="C108" s="269"/>
      <c r="D108" s="270"/>
      <c r="E108" s="269"/>
      <c r="F108" s="270"/>
      <c r="G108" s="269"/>
      <c r="H108" s="270"/>
      <c r="I108" s="205"/>
      <c r="J108" s="131"/>
      <c r="K108" s="131"/>
      <c r="L108" s="184"/>
      <c r="M108" s="183"/>
      <c r="N108" s="183"/>
      <c r="O108" s="131"/>
      <c r="P108" s="131"/>
      <c r="Q108" s="131"/>
      <c r="R108" s="131"/>
      <c r="S108" s="131"/>
      <c r="T108" s="180">
        <f t="shared" ref="T108" si="51">SUM(J108:S108)</f>
        <v>0</v>
      </c>
      <c r="U108" s="186">
        <v>349</v>
      </c>
      <c r="V108" s="99" t="s">
        <v>9</v>
      </c>
      <c r="W108" s="171">
        <f t="shared" ref="W108" si="52">X108/1.21</f>
        <v>288.42975206611573</v>
      </c>
      <c r="X108" s="114">
        <f t="shared" ref="X108" si="53">U108</f>
        <v>349</v>
      </c>
      <c r="Y108" s="182">
        <f t="shared" ref="Y108" si="54">(T108*X108)</f>
        <v>0</v>
      </c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  <c r="DL108" s="87"/>
      <c r="DM108" s="87"/>
      <c r="DN108" s="87"/>
      <c r="DO108" s="87"/>
      <c r="DP108" s="87"/>
      <c r="DQ108" s="87"/>
      <c r="DR108" s="87"/>
      <c r="DS108" s="87"/>
      <c r="DT108" s="87"/>
      <c r="DU108" s="87"/>
      <c r="DV108" s="87"/>
      <c r="DW108" s="87"/>
      <c r="DX108" s="87"/>
      <c r="DY108" s="87"/>
      <c r="DZ108" s="87"/>
      <c r="EA108" s="87"/>
      <c r="EB108" s="87"/>
      <c r="EC108" s="87"/>
      <c r="ED108" s="87"/>
      <c r="EE108" s="87"/>
      <c r="EF108" s="87"/>
      <c r="EG108" s="87"/>
      <c r="EH108" s="87"/>
      <c r="EI108" s="87"/>
      <c r="EJ108" s="87"/>
      <c r="EK108" s="87"/>
      <c r="EL108" s="87"/>
      <c r="EM108" s="87"/>
      <c r="EN108" s="87"/>
      <c r="EO108" s="87"/>
      <c r="EP108" s="87"/>
      <c r="EQ108" s="87"/>
      <c r="ER108" s="87"/>
      <c r="ES108" s="87"/>
      <c r="ET108" s="87"/>
      <c r="EU108" s="87"/>
      <c r="EV108" s="87"/>
      <c r="EW108" s="87"/>
      <c r="EX108" s="87"/>
      <c r="EY108" s="87"/>
      <c r="EZ108" s="87"/>
      <c r="FA108" s="87"/>
      <c r="FB108" s="87"/>
      <c r="FC108" s="87"/>
      <c r="FD108" s="87"/>
      <c r="FE108" s="87"/>
      <c r="FF108" s="87"/>
      <c r="FG108" s="87"/>
      <c r="FH108" s="87"/>
      <c r="FI108" s="87"/>
      <c r="FJ108" s="87"/>
      <c r="FK108" s="87"/>
      <c r="FL108" s="87"/>
      <c r="FM108" s="87"/>
      <c r="FN108" s="87"/>
      <c r="FO108" s="87"/>
      <c r="FP108" s="87"/>
      <c r="FQ108" s="87"/>
      <c r="FR108" s="87"/>
      <c r="FS108" s="87"/>
      <c r="FT108" s="87"/>
      <c r="FU108" s="87"/>
      <c r="FV108" s="87"/>
      <c r="FW108" s="87"/>
      <c r="FX108" s="87"/>
      <c r="FY108" s="87"/>
      <c r="FZ108" s="87"/>
      <c r="GA108" s="87"/>
      <c r="GB108" s="87"/>
      <c r="GC108" s="87"/>
      <c r="GD108" s="87"/>
      <c r="GE108" s="87"/>
      <c r="GF108" s="87"/>
      <c r="GG108" s="87"/>
      <c r="GH108" s="87"/>
      <c r="GI108" s="87"/>
      <c r="GJ108" s="87"/>
      <c r="GK108" s="87"/>
      <c r="GL108" s="87"/>
      <c r="GM108" s="87"/>
      <c r="GN108" s="87"/>
      <c r="GO108" s="87"/>
      <c r="GP108" s="87"/>
      <c r="GQ108" s="87"/>
      <c r="GR108" s="87"/>
      <c r="GS108" s="87"/>
      <c r="GT108" s="87"/>
      <c r="GU108" s="87"/>
      <c r="GV108" s="87"/>
      <c r="GW108" s="87"/>
      <c r="GX108" s="87"/>
      <c r="GY108" s="87"/>
      <c r="GZ108" s="87"/>
      <c r="HA108" s="87"/>
      <c r="HB108" s="87"/>
      <c r="HC108" s="87"/>
      <c r="HD108" s="87"/>
      <c r="HE108" s="87"/>
      <c r="HF108" s="87"/>
      <c r="HG108" s="87"/>
      <c r="HH108" s="87"/>
      <c r="HI108" s="87"/>
      <c r="HJ108" s="87"/>
      <c r="HK108" s="87"/>
      <c r="HL108" s="87"/>
      <c r="HM108" s="87"/>
      <c r="HN108" s="87"/>
      <c r="HO108" s="87"/>
      <c r="HP108" s="87"/>
      <c r="HQ108" s="87"/>
      <c r="HR108" s="87"/>
      <c r="HS108" s="87"/>
      <c r="HT108" s="87"/>
      <c r="HU108" s="87"/>
      <c r="HV108" s="87"/>
      <c r="HW108" s="87"/>
      <c r="HX108" s="87"/>
      <c r="HY108" s="87"/>
      <c r="HZ108" s="87"/>
      <c r="IA108" s="87"/>
      <c r="IB108" s="87"/>
      <c r="IC108" s="87"/>
      <c r="ID108" s="87"/>
      <c r="IE108" s="87"/>
      <c r="IF108" s="87"/>
      <c r="IG108" s="87"/>
      <c r="IH108" s="87"/>
      <c r="II108" s="87"/>
      <c r="IJ108" s="87"/>
      <c r="IK108" s="87"/>
      <c r="IL108" s="87"/>
      <c r="IM108" s="87"/>
      <c r="IN108" s="87"/>
      <c r="IO108" s="87"/>
      <c r="IP108" s="87"/>
      <c r="IQ108" s="87"/>
      <c r="IR108" s="87"/>
    </row>
    <row r="109" spans="1:252" s="88" customFormat="1" ht="16.95" customHeight="1">
      <c r="A109" s="113"/>
      <c r="B109" s="91"/>
      <c r="C109" s="93" t="s">
        <v>75</v>
      </c>
      <c r="D109" s="93"/>
      <c r="E109" s="93"/>
      <c r="F109" s="93"/>
      <c r="G109" s="93"/>
      <c r="H109" s="93"/>
      <c r="I109" s="93"/>
      <c r="J109" s="93"/>
      <c r="K109" s="93"/>
      <c r="L109" s="134" t="s">
        <v>240</v>
      </c>
      <c r="M109" s="93"/>
      <c r="N109" s="93"/>
      <c r="O109" s="94"/>
      <c r="P109" s="95"/>
      <c r="Q109" s="95"/>
      <c r="R109" s="95"/>
      <c r="S109" s="95"/>
      <c r="T109" s="94"/>
      <c r="U109" s="95"/>
      <c r="V109" s="95"/>
      <c r="W109" s="95"/>
      <c r="X109" s="95"/>
      <c r="Y109" s="96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  <c r="DL109" s="87"/>
      <c r="DM109" s="87"/>
      <c r="DN109" s="87"/>
      <c r="DO109" s="87"/>
      <c r="DP109" s="87"/>
      <c r="DQ109" s="87"/>
      <c r="DR109" s="87"/>
      <c r="DS109" s="87"/>
      <c r="DT109" s="87"/>
      <c r="DU109" s="87"/>
      <c r="DV109" s="87"/>
      <c r="DW109" s="87"/>
      <c r="DX109" s="87"/>
      <c r="DY109" s="87"/>
      <c r="DZ109" s="87"/>
      <c r="EA109" s="87"/>
      <c r="EB109" s="87"/>
      <c r="EC109" s="87"/>
      <c r="ED109" s="87"/>
      <c r="EE109" s="87"/>
      <c r="EF109" s="87"/>
      <c r="EG109" s="87"/>
      <c r="EH109" s="87"/>
      <c r="EI109" s="87"/>
      <c r="EJ109" s="87"/>
      <c r="EK109" s="87"/>
      <c r="EL109" s="87"/>
      <c r="EM109" s="87"/>
      <c r="EN109" s="87"/>
      <c r="EO109" s="87"/>
      <c r="EP109" s="87"/>
      <c r="EQ109" s="87"/>
      <c r="ER109" s="87"/>
      <c r="ES109" s="87"/>
      <c r="ET109" s="87"/>
      <c r="EU109" s="87"/>
      <c r="EV109" s="87"/>
      <c r="EW109" s="87"/>
      <c r="EX109" s="87"/>
      <c r="EY109" s="87"/>
      <c r="EZ109" s="87"/>
      <c r="FA109" s="87"/>
      <c r="FB109" s="87"/>
      <c r="FC109" s="87"/>
      <c r="FD109" s="87"/>
      <c r="FE109" s="87"/>
      <c r="FF109" s="87"/>
      <c r="FG109" s="87"/>
      <c r="FH109" s="87"/>
      <c r="FI109" s="87"/>
      <c r="FJ109" s="87"/>
      <c r="FK109" s="87"/>
      <c r="FL109" s="87"/>
      <c r="FM109" s="87"/>
      <c r="FN109" s="87"/>
      <c r="FO109" s="87"/>
      <c r="FP109" s="87"/>
      <c r="FQ109" s="87"/>
      <c r="FR109" s="87"/>
      <c r="FS109" s="87"/>
      <c r="FT109" s="87"/>
      <c r="FU109" s="87"/>
      <c r="FV109" s="87"/>
      <c r="FW109" s="87"/>
      <c r="FX109" s="87"/>
      <c r="FY109" s="87"/>
      <c r="FZ109" s="87"/>
      <c r="GA109" s="87"/>
      <c r="GB109" s="87"/>
      <c r="GC109" s="87"/>
      <c r="GD109" s="87"/>
      <c r="GE109" s="87"/>
      <c r="GF109" s="87"/>
      <c r="GG109" s="87"/>
      <c r="GH109" s="87"/>
      <c r="GI109" s="87"/>
      <c r="GJ109" s="87"/>
      <c r="GK109" s="87"/>
      <c r="GL109" s="87"/>
      <c r="GM109" s="87"/>
      <c r="GN109" s="87"/>
      <c r="GO109" s="87"/>
      <c r="GP109" s="87"/>
      <c r="GQ109" s="87"/>
      <c r="GR109" s="87"/>
      <c r="GS109" s="87"/>
      <c r="GT109" s="87"/>
      <c r="GU109" s="87"/>
      <c r="GV109" s="87"/>
      <c r="GW109" s="87"/>
      <c r="GX109" s="87"/>
      <c r="GY109" s="87"/>
      <c r="GZ109" s="87"/>
      <c r="HA109" s="87"/>
      <c r="HB109" s="87"/>
      <c r="HC109" s="87"/>
      <c r="HD109" s="87"/>
      <c r="HE109" s="87"/>
      <c r="HF109" s="87"/>
      <c r="HG109" s="87"/>
      <c r="HH109" s="87"/>
      <c r="HI109" s="87"/>
      <c r="HJ109" s="87"/>
      <c r="HK109" s="87"/>
      <c r="HL109" s="87"/>
      <c r="HM109" s="87"/>
      <c r="HN109" s="87"/>
      <c r="HO109" s="87"/>
      <c r="HP109" s="87"/>
      <c r="HQ109" s="87"/>
      <c r="HR109" s="87"/>
      <c r="HS109" s="87"/>
      <c r="HT109" s="87"/>
      <c r="HU109" s="87"/>
      <c r="HV109" s="87"/>
      <c r="HW109" s="87"/>
      <c r="HX109" s="87"/>
      <c r="HY109" s="87"/>
      <c r="HZ109" s="87"/>
      <c r="IA109" s="87"/>
      <c r="IB109" s="87"/>
      <c r="IC109" s="87"/>
      <c r="ID109" s="87"/>
      <c r="IE109" s="87"/>
      <c r="IF109" s="87"/>
      <c r="IG109" s="87"/>
      <c r="IH109" s="87"/>
      <c r="II109" s="87"/>
      <c r="IJ109" s="87"/>
      <c r="IK109" s="87"/>
      <c r="IL109" s="87"/>
      <c r="IM109" s="87"/>
      <c r="IN109" s="87"/>
      <c r="IO109" s="87"/>
      <c r="IP109" s="87"/>
      <c r="IQ109" s="87"/>
      <c r="IR109" s="87"/>
    </row>
    <row r="110" spans="1:252" s="88" customFormat="1" ht="19.95" customHeight="1">
      <c r="A110" s="58">
        <v>4300428</v>
      </c>
      <c r="B110" s="58" t="s">
        <v>243</v>
      </c>
      <c r="C110" s="269"/>
      <c r="D110" s="270"/>
      <c r="E110" s="269"/>
      <c r="F110" s="270"/>
      <c r="G110" s="269"/>
      <c r="H110" s="270"/>
      <c r="I110" s="130"/>
      <c r="J110" s="131"/>
      <c r="K110" s="131"/>
      <c r="L110" s="184"/>
      <c r="M110" s="131"/>
      <c r="N110" s="131"/>
      <c r="O110" s="131"/>
      <c r="P110" s="131"/>
      <c r="Q110" s="131"/>
      <c r="R110" s="131"/>
      <c r="S110" s="131"/>
      <c r="T110" s="180">
        <f t="shared" si="41"/>
        <v>0</v>
      </c>
      <c r="U110" s="186">
        <v>399</v>
      </c>
      <c r="V110" s="99" t="s">
        <v>9</v>
      </c>
      <c r="W110" s="171">
        <f t="shared" si="43"/>
        <v>329.75206611570246</v>
      </c>
      <c r="X110" s="114">
        <f t="shared" si="45"/>
        <v>399</v>
      </c>
      <c r="Y110" s="182">
        <f t="shared" si="46"/>
        <v>0</v>
      </c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87"/>
      <c r="DK110" s="87"/>
      <c r="DL110" s="87"/>
      <c r="DM110" s="87"/>
      <c r="DN110" s="87"/>
      <c r="DO110" s="87"/>
      <c r="DP110" s="87"/>
      <c r="DQ110" s="87"/>
      <c r="DR110" s="87"/>
      <c r="DS110" s="87"/>
      <c r="DT110" s="87"/>
      <c r="DU110" s="87"/>
      <c r="DV110" s="87"/>
      <c r="DW110" s="87"/>
      <c r="DX110" s="87"/>
      <c r="DY110" s="87"/>
      <c r="DZ110" s="87"/>
      <c r="EA110" s="87"/>
      <c r="EB110" s="87"/>
      <c r="EC110" s="87"/>
      <c r="ED110" s="87"/>
      <c r="EE110" s="87"/>
      <c r="EF110" s="87"/>
      <c r="EG110" s="87"/>
      <c r="EH110" s="87"/>
      <c r="EI110" s="87"/>
      <c r="EJ110" s="87"/>
      <c r="EK110" s="87"/>
      <c r="EL110" s="87"/>
      <c r="EM110" s="87"/>
      <c r="EN110" s="87"/>
      <c r="EO110" s="87"/>
      <c r="EP110" s="87"/>
      <c r="EQ110" s="87"/>
      <c r="ER110" s="87"/>
      <c r="ES110" s="87"/>
      <c r="ET110" s="87"/>
      <c r="EU110" s="87"/>
      <c r="EV110" s="87"/>
      <c r="EW110" s="87"/>
      <c r="EX110" s="87"/>
      <c r="EY110" s="87"/>
      <c r="EZ110" s="87"/>
      <c r="FA110" s="87"/>
      <c r="FB110" s="87"/>
      <c r="FC110" s="87"/>
      <c r="FD110" s="87"/>
      <c r="FE110" s="87"/>
      <c r="FF110" s="87"/>
      <c r="FG110" s="87"/>
      <c r="FH110" s="87"/>
      <c r="FI110" s="87"/>
      <c r="FJ110" s="87"/>
      <c r="FK110" s="87"/>
      <c r="FL110" s="87"/>
      <c r="FM110" s="87"/>
      <c r="FN110" s="87"/>
      <c r="FO110" s="87"/>
      <c r="FP110" s="87"/>
      <c r="FQ110" s="87"/>
      <c r="FR110" s="87"/>
      <c r="FS110" s="87"/>
      <c r="FT110" s="87"/>
      <c r="FU110" s="87"/>
      <c r="FV110" s="87"/>
      <c r="FW110" s="87"/>
      <c r="FX110" s="87"/>
      <c r="FY110" s="87"/>
      <c r="FZ110" s="87"/>
      <c r="GA110" s="87"/>
      <c r="GB110" s="87"/>
      <c r="GC110" s="87"/>
      <c r="GD110" s="87"/>
      <c r="GE110" s="87"/>
      <c r="GF110" s="87"/>
      <c r="GG110" s="87"/>
      <c r="GH110" s="87"/>
      <c r="GI110" s="87"/>
      <c r="GJ110" s="87"/>
      <c r="GK110" s="87"/>
      <c r="GL110" s="87"/>
      <c r="GM110" s="87"/>
      <c r="GN110" s="87"/>
      <c r="GO110" s="87"/>
      <c r="GP110" s="87"/>
      <c r="GQ110" s="87"/>
      <c r="GR110" s="87"/>
      <c r="GS110" s="87"/>
      <c r="GT110" s="87"/>
      <c r="GU110" s="87"/>
      <c r="GV110" s="87"/>
      <c r="GW110" s="87"/>
      <c r="GX110" s="87"/>
      <c r="GY110" s="87"/>
      <c r="GZ110" s="87"/>
      <c r="HA110" s="87"/>
      <c r="HB110" s="87"/>
      <c r="HC110" s="87"/>
      <c r="HD110" s="87"/>
      <c r="HE110" s="87"/>
      <c r="HF110" s="87"/>
      <c r="HG110" s="87"/>
      <c r="HH110" s="87"/>
      <c r="HI110" s="87"/>
      <c r="HJ110" s="87"/>
      <c r="HK110" s="87"/>
      <c r="HL110" s="87"/>
      <c r="HM110" s="87"/>
      <c r="HN110" s="87"/>
      <c r="HO110" s="87"/>
      <c r="HP110" s="87"/>
      <c r="HQ110" s="87"/>
      <c r="HR110" s="87"/>
      <c r="HS110" s="87"/>
      <c r="HT110" s="87"/>
      <c r="HU110" s="87"/>
      <c r="HV110" s="87"/>
      <c r="HW110" s="87"/>
      <c r="HX110" s="87"/>
      <c r="HY110" s="87"/>
      <c r="HZ110" s="87"/>
      <c r="IA110" s="87"/>
      <c r="IB110" s="87"/>
      <c r="IC110" s="87"/>
      <c r="ID110" s="87"/>
      <c r="IE110" s="87"/>
      <c r="IF110" s="87"/>
      <c r="IG110" s="87"/>
      <c r="IH110" s="87"/>
      <c r="II110" s="87"/>
      <c r="IJ110" s="87"/>
      <c r="IK110" s="87"/>
      <c r="IL110" s="87"/>
      <c r="IM110" s="87"/>
      <c r="IN110" s="87"/>
      <c r="IO110" s="87"/>
      <c r="IP110" s="87"/>
      <c r="IQ110" s="87"/>
      <c r="IR110" s="87"/>
    </row>
    <row r="111" spans="1:252" s="88" customFormat="1" ht="19.95" customHeight="1">
      <c r="A111" s="136">
        <v>4300031</v>
      </c>
      <c r="B111" s="58" t="s">
        <v>244</v>
      </c>
      <c r="C111" s="269"/>
      <c r="D111" s="270"/>
      <c r="E111" s="269"/>
      <c r="F111" s="270"/>
      <c r="G111" s="269"/>
      <c r="H111" s="270"/>
      <c r="I111" s="130"/>
      <c r="J111" s="131"/>
      <c r="K111" s="131"/>
      <c r="L111" s="184"/>
      <c r="M111" s="131"/>
      <c r="N111" s="131"/>
      <c r="O111" s="131"/>
      <c r="P111" s="131"/>
      <c r="Q111" s="131"/>
      <c r="R111" s="131"/>
      <c r="S111" s="131"/>
      <c r="T111" s="180">
        <f t="shared" si="41"/>
        <v>0</v>
      </c>
      <c r="U111" s="196">
        <v>349</v>
      </c>
      <c r="V111" s="99" t="s">
        <v>9</v>
      </c>
      <c r="W111" s="171">
        <f t="shared" si="43"/>
        <v>288.42975206611573</v>
      </c>
      <c r="X111" s="114">
        <f t="shared" si="45"/>
        <v>349</v>
      </c>
      <c r="Y111" s="182">
        <f t="shared" si="46"/>
        <v>0</v>
      </c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  <c r="DU111" s="87"/>
      <c r="DV111" s="87"/>
      <c r="DW111" s="87"/>
      <c r="DX111" s="87"/>
      <c r="DY111" s="87"/>
      <c r="DZ111" s="87"/>
      <c r="EA111" s="87"/>
      <c r="EB111" s="87"/>
      <c r="EC111" s="87"/>
      <c r="ED111" s="87"/>
      <c r="EE111" s="87"/>
      <c r="EF111" s="87"/>
      <c r="EG111" s="87"/>
      <c r="EH111" s="87"/>
      <c r="EI111" s="87"/>
      <c r="EJ111" s="87"/>
      <c r="EK111" s="87"/>
      <c r="EL111" s="87"/>
      <c r="EM111" s="87"/>
      <c r="EN111" s="87"/>
      <c r="EO111" s="87"/>
      <c r="EP111" s="87"/>
      <c r="EQ111" s="87"/>
      <c r="ER111" s="87"/>
      <c r="ES111" s="87"/>
      <c r="ET111" s="87"/>
      <c r="EU111" s="87"/>
      <c r="EV111" s="87"/>
      <c r="EW111" s="87"/>
      <c r="EX111" s="87"/>
      <c r="EY111" s="87"/>
      <c r="EZ111" s="87"/>
      <c r="FA111" s="87"/>
      <c r="FB111" s="87"/>
      <c r="FC111" s="87"/>
      <c r="FD111" s="87"/>
      <c r="FE111" s="87"/>
      <c r="FF111" s="87"/>
      <c r="FG111" s="87"/>
      <c r="FH111" s="87"/>
      <c r="FI111" s="87"/>
      <c r="FJ111" s="87"/>
      <c r="FK111" s="87"/>
      <c r="FL111" s="87"/>
      <c r="FM111" s="87"/>
      <c r="FN111" s="87"/>
      <c r="FO111" s="87"/>
      <c r="FP111" s="87"/>
      <c r="FQ111" s="87"/>
      <c r="FR111" s="87"/>
      <c r="FS111" s="87"/>
      <c r="FT111" s="87"/>
      <c r="FU111" s="87"/>
      <c r="FV111" s="87"/>
      <c r="FW111" s="87"/>
      <c r="FX111" s="87"/>
      <c r="FY111" s="87"/>
      <c r="FZ111" s="87"/>
      <c r="GA111" s="87"/>
      <c r="GB111" s="87"/>
      <c r="GC111" s="87"/>
      <c r="GD111" s="87"/>
      <c r="GE111" s="87"/>
      <c r="GF111" s="87"/>
      <c r="GG111" s="87"/>
      <c r="GH111" s="87"/>
      <c r="GI111" s="87"/>
      <c r="GJ111" s="87"/>
      <c r="GK111" s="87"/>
      <c r="GL111" s="87"/>
      <c r="GM111" s="87"/>
      <c r="GN111" s="87"/>
      <c r="GO111" s="87"/>
      <c r="GP111" s="87"/>
      <c r="GQ111" s="87"/>
      <c r="GR111" s="87"/>
      <c r="GS111" s="87"/>
      <c r="GT111" s="87"/>
      <c r="GU111" s="87"/>
      <c r="GV111" s="87"/>
      <c r="GW111" s="87"/>
      <c r="GX111" s="87"/>
      <c r="GY111" s="87"/>
      <c r="GZ111" s="87"/>
      <c r="HA111" s="87"/>
      <c r="HB111" s="87"/>
      <c r="HC111" s="87"/>
      <c r="HD111" s="87"/>
      <c r="HE111" s="87"/>
      <c r="HF111" s="87"/>
      <c r="HG111" s="87"/>
      <c r="HH111" s="87"/>
      <c r="HI111" s="87"/>
      <c r="HJ111" s="87"/>
      <c r="HK111" s="87"/>
      <c r="HL111" s="87"/>
      <c r="HM111" s="87"/>
      <c r="HN111" s="87"/>
      <c r="HO111" s="87"/>
      <c r="HP111" s="87"/>
      <c r="HQ111" s="87"/>
      <c r="HR111" s="87"/>
      <c r="HS111" s="87"/>
      <c r="HT111" s="87"/>
      <c r="HU111" s="87"/>
      <c r="HV111" s="87"/>
      <c r="HW111" s="87"/>
      <c r="HX111" s="87"/>
      <c r="HY111" s="87"/>
      <c r="HZ111" s="87"/>
      <c r="IA111" s="87"/>
      <c r="IB111" s="87"/>
      <c r="IC111" s="87"/>
      <c r="ID111" s="87"/>
      <c r="IE111" s="87"/>
      <c r="IF111" s="87"/>
      <c r="IG111" s="87"/>
      <c r="IH111" s="87"/>
      <c r="II111" s="87"/>
      <c r="IJ111" s="87"/>
      <c r="IK111" s="87"/>
      <c r="IL111" s="87"/>
      <c r="IM111" s="87"/>
      <c r="IN111" s="87"/>
      <c r="IO111" s="87"/>
      <c r="IP111" s="87"/>
      <c r="IQ111" s="87"/>
      <c r="IR111" s="87"/>
    </row>
    <row r="112" spans="1:252" s="88" customFormat="1" ht="19.95" customHeight="1">
      <c r="A112" s="136">
        <v>4300076</v>
      </c>
      <c r="B112" s="58" t="s">
        <v>245</v>
      </c>
      <c r="C112" s="269"/>
      <c r="D112" s="270"/>
      <c r="E112" s="269"/>
      <c r="F112" s="270"/>
      <c r="G112" s="269"/>
      <c r="H112" s="270"/>
      <c r="I112" s="130"/>
      <c r="J112" s="131"/>
      <c r="K112" s="131"/>
      <c r="L112" s="184"/>
      <c r="M112" s="131"/>
      <c r="N112" s="131"/>
      <c r="O112" s="131"/>
      <c r="P112" s="131"/>
      <c r="Q112" s="131"/>
      <c r="R112" s="131"/>
      <c r="S112" s="131"/>
      <c r="T112" s="180">
        <f t="shared" si="41"/>
        <v>0</v>
      </c>
      <c r="U112" s="196">
        <v>399</v>
      </c>
      <c r="V112" s="99" t="s">
        <v>9</v>
      </c>
      <c r="W112" s="171">
        <f t="shared" si="43"/>
        <v>329.75206611570246</v>
      </c>
      <c r="X112" s="114">
        <f t="shared" si="45"/>
        <v>399</v>
      </c>
      <c r="Y112" s="182">
        <f t="shared" si="46"/>
        <v>0</v>
      </c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7"/>
      <c r="CQ112" s="87"/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  <c r="DL112" s="87"/>
      <c r="DM112" s="87"/>
      <c r="DN112" s="87"/>
      <c r="DO112" s="87"/>
      <c r="DP112" s="87"/>
      <c r="DQ112" s="87"/>
      <c r="DR112" s="87"/>
      <c r="DS112" s="87"/>
      <c r="DT112" s="87"/>
      <c r="DU112" s="87"/>
      <c r="DV112" s="87"/>
      <c r="DW112" s="87"/>
      <c r="DX112" s="87"/>
      <c r="DY112" s="87"/>
      <c r="DZ112" s="87"/>
      <c r="EA112" s="87"/>
      <c r="EB112" s="87"/>
      <c r="EC112" s="87"/>
      <c r="ED112" s="87"/>
      <c r="EE112" s="87"/>
      <c r="EF112" s="87"/>
      <c r="EG112" s="87"/>
      <c r="EH112" s="87"/>
      <c r="EI112" s="87"/>
      <c r="EJ112" s="87"/>
      <c r="EK112" s="87"/>
      <c r="EL112" s="87"/>
      <c r="EM112" s="87"/>
      <c r="EN112" s="87"/>
      <c r="EO112" s="87"/>
      <c r="EP112" s="87"/>
      <c r="EQ112" s="87"/>
      <c r="ER112" s="87"/>
      <c r="ES112" s="87"/>
      <c r="ET112" s="87"/>
      <c r="EU112" s="87"/>
      <c r="EV112" s="87"/>
      <c r="EW112" s="87"/>
      <c r="EX112" s="87"/>
      <c r="EY112" s="87"/>
      <c r="EZ112" s="87"/>
      <c r="FA112" s="87"/>
      <c r="FB112" s="87"/>
      <c r="FC112" s="87"/>
      <c r="FD112" s="87"/>
      <c r="FE112" s="87"/>
      <c r="FF112" s="87"/>
      <c r="FG112" s="87"/>
      <c r="FH112" s="87"/>
      <c r="FI112" s="87"/>
      <c r="FJ112" s="87"/>
      <c r="FK112" s="87"/>
      <c r="FL112" s="87"/>
      <c r="FM112" s="87"/>
      <c r="FN112" s="87"/>
      <c r="FO112" s="87"/>
      <c r="FP112" s="87"/>
      <c r="FQ112" s="87"/>
      <c r="FR112" s="87"/>
      <c r="FS112" s="87"/>
      <c r="FT112" s="87"/>
      <c r="FU112" s="87"/>
      <c r="FV112" s="87"/>
      <c r="FW112" s="87"/>
      <c r="FX112" s="87"/>
      <c r="FY112" s="87"/>
      <c r="FZ112" s="87"/>
      <c r="GA112" s="87"/>
      <c r="GB112" s="87"/>
      <c r="GC112" s="87"/>
      <c r="GD112" s="87"/>
      <c r="GE112" s="87"/>
      <c r="GF112" s="87"/>
      <c r="GG112" s="87"/>
      <c r="GH112" s="87"/>
      <c r="GI112" s="87"/>
      <c r="GJ112" s="87"/>
      <c r="GK112" s="87"/>
      <c r="GL112" s="87"/>
      <c r="GM112" s="87"/>
      <c r="GN112" s="87"/>
      <c r="GO112" s="87"/>
      <c r="GP112" s="87"/>
      <c r="GQ112" s="87"/>
      <c r="GR112" s="87"/>
      <c r="GS112" s="87"/>
      <c r="GT112" s="87"/>
      <c r="GU112" s="87"/>
      <c r="GV112" s="87"/>
      <c r="GW112" s="87"/>
      <c r="GX112" s="87"/>
      <c r="GY112" s="87"/>
      <c r="GZ112" s="87"/>
      <c r="HA112" s="87"/>
      <c r="HB112" s="87"/>
      <c r="HC112" s="87"/>
      <c r="HD112" s="87"/>
      <c r="HE112" s="87"/>
      <c r="HF112" s="87"/>
      <c r="HG112" s="87"/>
      <c r="HH112" s="87"/>
      <c r="HI112" s="87"/>
      <c r="HJ112" s="87"/>
      <c r="HK112" s="87"/>
      <c r="HL112" s="87"/>
      <c r="HM112" s="87"/>
      <c r="HN112" s="87"/>
      <c r="HO112" s="87"/>
      <c r="HP112" s="87"/>
      <c r="HQ112" s="87"/>
      <c r="HR112" s="87"/>
      <c r="HS112" s="87"/>
      <c r="HT112" s="87"/>
      <c r="HU112" s="87"/>
      <c r="HV112" s="87"/>
      <c r="HW112" s="87"/>
      <c r="HX112" s="87"/>
      <c r="HY112" s="87"/>
      <c r="HZ112" s="87"/>
      <c r="IA112" s="87"/>
      <c r="IB112" s="87"/>
      <c r="IC112" s="87"/>
      <c r="ID112" s="87"/>
      <c r="IE112" s="87"/>
      <c r="IF112" s="87"/>
      <c r="IG112" s="87"/>
      <c r="IH112" s="87"/>
      <c r="II112" s="87"/>
      <c r="IJ112" s="87"/>
      <c r="IK112" s="87"/>
      <c r="IL112" s="87"/>
      <c r="IM112" s="87"/>
      <c r="IN112" s="87"/>
      <c r="IO112" s="87"/>
      <c r="IP112" s="87"/>
      <c r="IQ112" s="87"/>
      <c r="IR112" s="87"/>
    </row>
    <row r="113" spans="1:252" s="88" customFormat="1" ht="19.95" customHeight="1">
      <c r="A113" s="136">
        <v>4300524</v>
      </c>
      <c r="B113" s="58" t="s">
        <v>241</v>
      </c>
      <c r="C113" s="269"/>
      <c r="D113" s="270"/>
      <c r="E113" s="269"/>
      <c r="F113" s="270"/>
      <c r="G113" s="269"/>
      <c r="H113" s="270"/>
      <c r="I113" s="130"/>
      <c r="J113" s="131"/>
      <c r="K113" s="131"/>
      <c r="L113" s="184"/>
      <c r="M113" s="131"/>
      <c r="N113" s="131"/>
      <c r="O113" s="131"/>
      <c r="P113" s="131"/>
      <c r="Q113" s="131"/>
      <c r="R113" s="131"/>
      <c r="S113" s="131"/>
      <c r="T113" s="180">
        <f t="shared" si="41"/>
        <v>0</v>
      </c>
      <c r="U113" s="196">
        <v>399</v>
      </c>
      <c r="V113" s="99" t="s">
        <v>9</v>
      </c>
      <c r="W113" s="171">
        <f t="shared" si="43"/>
        <v>329.75206611570246</v>
      </c>
      <c r="X113" s="114">
        <f t="shared" si="45"/>
        <v>399</v>
      </c>
      <c r="Y113" s="182">
        <f t="shared" si="46"/>
        <v>0</v>
      </c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  <c r="DL113" s="87"/>
      <c r="DM113" s="87"/>
      <c r="DN113" s="87"/>
      <c r="DO113" s="87"/>
      <c r="DP113" s="87"/>
      <c r="DQ113" s="87"/>
      <c r="DR113" s="87"/>
      <c r="DS113" s="87"/>
      <c r="DT113" s="87"/>
      <c r="DU113" s="87"/>
      <c r="DV113" s="87"/>
      <c r="DW113" s="87"/>
      <c r="DX113" s="87"/>
      <c r="DY113" s="87"/>
      <c r="DZ113" s="87"/>
      <c r="EA113" s="87"/>
      <c r="EB113" s="87"/>
      <c r="EC113" s="87"/>
      <c r="ED113" s="87"/>
      <c r="EE113" s="87"/>
      <c r="EF113" s="87"/>
      <c r="EG113" s="87"/>
      <c r="EH113" s="87"/>
      <c r="EI113" s="87"/>
      <c r="EJ113" s="87"/>
      <c r="EK113" s="87"/>
      <c r="EL113" s="87"/>
      <c r="EM113" s="87"/>
      <c r="EN113" s="87"/>
      <c r="EO113" s="87"/>
      <c r="EP113" s="87"/>
      <c r="EQ113" s="87"/>
      <c r="ER113" s="87"/>
      <c r="ES113" s="87"/>
      <c r="ET113" s="87"/>
      <c r="EU113" s="87"/>
      <c r="EV113" s="87"/>
      <c r="EW113" s="87"/>
      <c r="EX113" s="87"/>
      <c r="EY113" s="87"/>
      <c r="EZ113" s="87"/>
      <c r="FA113" s="87"/>
      <c r="FB113" s="87"/>
      <c r="FC113" s="87"/>
      <c r="FD113" s="87"/>
      <c r="FE113" s="87"/>
      <c r="FF113" s="87"/>
      <c r="FG113" s="87"/>
      <c r="FH113" s="87"/>
      <c r="FI113" s="87"/>
      <c r="FJ113" s="87"/>
      <c r="FK113" s="87"/>
      <c r="FL113" s="87"/>
      <c r="FM113" s="87"/>
      <c r="FN113" s="87"/>
      <c r="FO113" s="87"/>
      <c r="FP113" s="87"/>
      <c r="FQ113" s="87"/>
      <c r="FR113" s="87"/>
      <c r="FS113" s="87"/>
      <c r="FT113" s="87"/>
      <c r="FU113" s="87"/>
      <c r="FV113" s="87"/>
      <c r="FW113" s="87"/>
      <c r="FX113" s="87"/>
      <c r="FY113" s="87"/>
      <c r="FZ113" s="87"/>
      <c r="GA113" s="87"/>
      <c r="GB113" s="87"/>
      <c r="GC113" s="87"/>
      <c r="GD113" s="87"/>
      <c r="GE113" s="87"/>
      <c r="GF113" s="87"/>
      <c r="GG113" s="87"/>
      <c r="GH113" s="87"/>
      <c r="GI113" s="87"/>
      <c r="GJ113" s="87"/>
      <c r="GK113" s="87"/>
      <c r="GL113" s="87"/>
      <c r="GM113" s="87"/>
      <c r="GN113" s="87"/>
      <c r="GO113" s="87"/>
      <c r="GP113" s="87"/>
      <c r="GQ113" s="87"/>
      <c r="GR113" s="87"/>
      <c r="GS113" s="87"/>
      <c r="GT113" s="87"/>
      <c r="GU113" s="87"/>
      <c r="GV113" s="87"/>
      <c r="GW113" s="87"/>
      <c r="GX113" s="87"/>
      <c r="GY113" s="87"/>
      <c r="GZ113" s="87"/>
      <c r="HA113" s="87"/>
      <c r="HB113" s="87"/>
      <c r="HC113" s="87"/>
      <c r="HD113" s="87"/>
      <c r="HE113" s="87"/>
      <c r="HF113" s="87"/>
      <c r="HG113" s="87"/>
      <c r="HH113" s="87"/>
      <c r="HI113" s="87"/>
      <c r="HJ113" s="87"/>
      <c r="HK113" s="87"/>
      <c r="HL113" s="87"/>
      <c r="HM113" s="87"/>
      <c r="HN113" s="87"/>
      <c r="HO113" s="87"/>
      <c r="HP113" s="87"/>
      <c r="HQ113" s="87"/>
      <c r="HR113" s="87"/>
      <c r="HS113" s="87"/>
      <c r="HT113" s="87"/>
      <c r="HU113" s="87"/>
      <c r="HV113" s="87"/>
      <c r="HW113" s="87"/>
      <c r="HX113" s="87"/>
      <c r="HY113" s="87"/>
      <c r="HZ113" s="87"/>
      <c r="IA113" s="87"/>
      <c r="IB113" s="87"/>
      <c r="IC113" s="87"/>
      <c r="ID113" s="87"/>
      <c r="IE113" s="87"/>
      <c r="IF113" s="87"/>
      <c r="IG113" s="87"/>
      <c r="IH113" s="87"/>
      <c r="II113" s="87"/>
      <c r="IJ113" s="87"/>
      <c r="IK113" s="87"/>
      <c r="IL113" s="87"/>
      <c r="IM113" s="87"/>
      <c r="IN113" s="87"/>
      <c r="IO113" s="87"/>
      <c r="IP113" s="87"/>
      <c r="IQ113" s="87"/>
      <c r="IR113" s="87"/>
    </row>
    <row r="114" spans="1:252" s="88" customFormat="1" ht="19.95" customHeight="1">
      <c r="A114" s="137">
        <v>4300525</v>
      </c>
      <c r="B114" s="138" t="s">
        <v>242</v>
      </c>
      <c r="C114" s="269"/>
      <c r="D114" s="270"/>
      <c r="E114" s="269"/>
      <c r="F114" s="270"/>
      <c r="G114" s="269"/>
      <c r="H114" s="270"/>
      <c r="I114" s="130"/>
      <c r="J114" s="131"/>
      <c r="K114" s="131"/>
      <c r="L114" s="184"/>
      <c r="M114" s="131"/>
      <c r="N114" s="131"/>
      <c r="O114" s="131"/>
      <c r="P114" s="131"/>
      <c r="Q114" s="131"/>
      <c r="R114" s="131"/>
      <c r="S114" s="131"/>
      <c r="T114" s="180">
        <f t="shared" si="41"/>
        <v>0</v>
      </c>
      <c r="U114" s="186">
        <v>249</v>
      </c>
      <c r="V114" s="99" t="s">
        <v>9</v>
      </c>
      <c r="W114" s="171">
        <f t="shared" si="43"/>
        <v>205.78512396694217</v>
      </c>
      <c r="X114" s="114">
        <f t="shared" si="45"/>
        <v>249</v>
      </c>
      <c r="Y114" s="182">
        <f t="shared" si="46"/>
        <v>0</v>
      </c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  <c r="DL114" s="87"/>
      <c r="DM114" s="87"/>
      <c r="DN114" s="87"/>
      <c r="DO114" s="87"/>
      <c r="DP114" s="87"/>
      <c r="DQ114" s="87"/>
      <c r="DR114" s="87"/>
      <c r="DS114" s="87"/>
      <c r="DT114" s="87"/>
      <c r="DU114" s="87"/>
      <c r="DV114" s="87"/>
      <c r="DW114" s="87"/>
      <c r="DX114" s="87"/>
      <c r="DY114" s="87"/>
      <c r="DZ114" s="87"/>
      <c r="EA114" s="87"/>
      <c r="EB114" s="87"/>
      <c r="EC114" s="87"/>
      <c r="ED114" s="87"/>
      <c r="EE114" s="87"/>
      <c r="EF114" s="87"/>
      <c r="EG114" s="87"/>
      <c r="EH114" s="87"/>
      <c r="EI114" s="87"/>
      <c r="EJ114" s="87"/>
      <c r="EK114" s="87"/>
      <c r="EL114" s="87"/>
      <c r="EM114" s="87"/>
      <c r="EN114" s="87"/>
      <c r="EO114" s="87"/>
      <c r="EP114" s="87"/>
      <c r="EQ114" s="87"/>
      <c r="ER114" s="87"/>
      <c r="ES114" s="87"/>
      <c r="ET114" s="87"/>
      <c r="EU114" s="87"/>
      <c r="EV114" s="87"/>
      <c r="EW114" s="87"/>
      <c r="EX114" s="87"/>
      <c r="EY114" s="87"/>
      <c r="EZ114" s="87"/>
      <c r="FA114" s="87"/>
      <c r="FB114" s="87"/>
      <c r="FC114" s="87"/>
      <c r="FD114" s="87"/>
      <c r="FE114" s="87"/>
      <c r="FF114" s="87"/>
      <c r="FG114" s="87"/>
      <c r="FH114" s="87"/>
      <c r="FI114" s="87"/>
      <c r="FJ114" s="87"/>
      <c r="FK114" s="87"/>
      <c r="FL114" s="87"/>
      <c r="FM114" s="87"/>
      <c r="FN114" s="87"/>
      <c r="FO114" s="87"/>
      <c r="FP114" s="87"/>
      <c r="FQ114" s="87"/>
      <c r="FR114" s="87"/>
      <c r="FS114" s="87"/>
      <c r="FT114" s="87"/>
      <c r="FU114" s="87"/>
      <c r="FV114" s="87"/>
      <c r="FW114" s="87"/>
      <c r="FX114" s="87"/>
      <c r="FY114" s="87"/>
      <c r="FZ114" s="87"/>
      <c r="GA114" s="87"/>
      <c r="GB114" s="87"/>
      <c r="GC114" s="87"/>
      <c r="GD114" s="87"/>
      <c r="GE114" s="87"/>
      <c r="GF114" s="87"/>
      <c r="GG114" s="87"/>
      <c r="GH114" s="87"/>
      <c r="GI114" s="87"/>
      <c r="GJ114" s="87"/>
      <c r="GK114" s="87"/>
      <c r="GL114" s="87"/>
      <c r="GM114" s="87"/>
      <c r="GN114" s="87"/>
      <c r="GO114" s="87"/>
      <c r="GP114" s="87"/>
      <c r="GQ114" s="87"/>
      <c r="GR114" s="87"/>
      <c r="GS114" s="87"/>
      <c r="GT114" s="87"/>
      <c r="GU114" s="87"/>
      <c r="GV114" s="87"/>
      <c r="GW114" s="87"/>
      <c r="GX114" s="87"/>
      <c r="GY114" s="87"/>
      <c r="GZ114" s="87"/>
      <c r="HA114" s="87"/>
      <c r="HB114" s="87"/>
      <c r="HC114" s="87"/>
      <c r="HD114" s="87"/>
      <c r="HE114" s="87"/>
      <c r="HF114" s="87"/>
      <c r="HG114" s="87"/>
      <c r="HH114" s="87"/>
      <c r="HI114" s="87"/>
      <c r="HJ114" s="87"/>
      <c r="HK114" s="87"/>
      <c r="HL114" s="87"/>
      <c r="HM114" s="87"/>
      <c r="HN114" s="87"/>
      <c r="HO114" s="87"/>
      <c r="HP114" s="87"/>
      <c r="HQ114" s="87"/>
      <c r="HR114" s="87"/>
      <c r="HS114" s="87"/>
      <c r="HT114" s="87"/>
      <c r="HU114" s="87"/>
      <c r="HV114" s="87"/>
      <c r="HW114" s="87"/>
      <c r="HX114" s="87"/>
      <c r="HY114" s="87"/>
      <c r="HZ114" s="87"/>
      <c r="IA114" s="87"/>
      <c r="IB114" s="87"/>
      <c r="IC114" s="87"/>
      <c r="ID114" s="87"/>
      <c r="IE114" s="87"/>
      <c r="IF114" s="87"/>
      <c r="IG114" s="87"/>
      <c r="IH114" s="87"/>
      <c r="II114" s="87"/>
      <c r="IJ114" s="87"/>
      <c r="IK114" s="87"/>
      <c r="IL114" s="87"/>
      <c r="IM114" s="87"/>
      <c r="IN114" s="87"/>
      <c r="IO114" s="87"/>
      <c r="IP114" s="87"/>
      <c r="IQ114" s="87"/>
      <c r="IR114" s="87"/>
    </row>
    <row r="115" spans="1:252" s="68" customFormat="1" ht="21" customHeight="1">
      <c r="A115" s="61" t="s">
        <v>10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3"/>
      <c r="P115" s="342" t="s">
        <v>28</v>
      </c>
      <c r="Q115" s="342"/>
      <c r="R115" s="342"/>
      <c r="S115" s="342"/>
      <c r="T115" s="342"/>
      <c r="U115" s="342"/>
      <c r="V115" s="342"/>
      <c r="W115" s="342"/>
      <c r="X115" s="343"/>
      <c r="Y115" s="197">
        <f>SUM(Y16:Y114)</f>
        <v>0</v>
      </c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  <c r="IJ115" s="67"/>
      <c r="IK115" s="67"/>
      <c r="IL115" s="67"/>
      <c r="IM115" s="67"/>
      <c r="IN115" s="67"/>
      <c r="IO115" s="67"/>
      <c r="IP115" s="67"/>
      <c r="IQ115" s="67"/>
      <c r="IR115" s="67"/>
    </row>
    <row r="116" spans="1:252" s="68" customFormat="1" ht="21" customHeight="1">
      <c r="A116" s="329" t="s">
        <v>60</v>
      </c>
      <c r="B116" s="330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158"/>
      <c r="X116" s="64"/>
      <c r="Y116" s="198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  <c r="IJ116" s="67"/>
      <c r="IK116" s="67"/>
      <c r="IL116" s="67"/>
      <c r="IM116" s="67"/>
      <c r="IN116" s="67"/>
      <c r="IO116" s="67"/>
      <c r="IP116" s="67"/>
      <c r="IQ116" s="67"/>
      <c r="IR116" s="67"/>
    </row>
    <row r="117" spans="1:252" s="68" customFormat="1" ht="21" customHeight="1">
      <c r="A117" s="65"/>
      <c r="B117" s="144" t="s">
        <v>67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199">
        <v>1</v>
      </c>
      <c r="U117" s="200">
        <v>6490</v>
      </c>
      <c r="V117" s="99" t="s">
        <v>9</v>
      </c>
      <c r="W117" s="171">
        <f t="shared" ref="W117" si="55">X117/1.21</f>
        <v>5363.636363636364</v>
      </c>
      <c r="X117" s="114">
        <f t="shared" ref="X117" si="56">U117</f>
        <v>6490</v>
      </c>
      <c r="Y117" s="101">
        <f t="shared" ref="Y117" si="57">(T117*X117)</f>
        <v>6490</v>
      </c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  <c r="IJ117" s="67"/>
      <c r="IK117" s="67"/>
      <c r="IL117" s="67"/>
      <c r="IM117" s="67"/>
      <c r="IN117" s="67"/>
      <c r="IO117" s="67"/>
      <c r="IP117" s="67"/>
      <c r="IQ117" s="67"/>
      <c r="IR117" s="67"/>
    </row>
    <row r="118" spans="1:252" s="68" customFormat="1" ht="21" customHeight="1">
      <c r="P118" s="341" t="s">
        <v>29</v>
      </c>
      <c r="Q118" s="341"/>
      <c r="R118" s="341"/>
      <c r="S118" s="341"/>
      <c r="T118" s="341"/>
      <c r="U118" s="341"/>
      <c r="V118" s="341"/>
      <c r="W118" s="341"/>
      <c r="X118" s="341"/>
      <c r="Y118" s="197">
        <f>Y115+Y117</f>
        <v>6490</v>
      </c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  <c r="IJ118" s="67"/>
      <c r="IK118" s="67"/>
      <c r="IL118" s="67"/>
      <c r="IM118" s="67"/>
      <c r="IN118" s="67"/>
      <c r="IO118" s="67"/>
      <c r="IP118" s="67"/>
      <c r="IQ118" s="67"/>
      <c r="IR118" s="67"/>
    </row>
    <row r="119" spans="1:252" s="68" customFormat="1" ht="21" customHeight="1">
      <c r="B119" s="328"/>
      <c r="C119" s="328"/>
      <c r="D119" s="328"/>
      <c r="E119" s="328"/>
      <c r="F119" s="328"/>
      <c r="G119" s="328"/>
      <c r="H119" s="328"/>
      <c r="I119" s="328"/>
      <c r="J119" s="328"/>
      <c r="K119" s="328"/>
      <c r="L119" s="328"/>
      <c r="M119" s="328"/>
      <c r="N119" s="328"/>
      <c r="O119" s="328"/>
      <c r="P119" s="341" t="s">
        <v>126</v>
      </c>
      <c r="Q119" s="341"/>
      <c r="R119" s="341"/>
      <c r="S119" s="341"/>
      <c r="T119" s="341"/>
      <c r="U119" s="341"/>
      <c r="V119" s="341"/>
      <c r="W119" s="341"/>
      <c r="X119" s="341"/>
      <c r="Y119" s="197">
        <f>Y115*0.8+Y117</f>
        <v>6490</v>
      </c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  <c r="IJ119" s="67"/>
      <c r="IK119" s="67"/>
      <c r="IL119" s="67"/>
      <c r="IM119" s="67"/>
      <c r="IN119" s="67"/>
      <c r="IO119" s="67"/>
      <c r="IP119" s="67"/>
      <c r="IQ119" s="67"/>
      <c r="IR119" s="67"/>
    </row>
    <row r="120" spans="1:252" ht="19.5" customHeight="1">
      <c r="A120" s="1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252" ht="19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252" ht="19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252" ht="19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252" ht="19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252" ht="10.9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252" ht="19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252" ht="19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252" ht="19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0.9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9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31.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9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 t="s">
        <v>16</v>
      </c>
      <c r="O132" s="3"/>
      <c r="P132" s="3"/>
      <c r="Q132" s="3"/>
      <c r="R132" s="3"/>
      <c r="S132" s="3"/>
    </row>
    <row r="133" spans="1:19" ht="12.75" customHeight="1">
      <c r="A133" s="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 t="s">
        <v>10</v>
      </c>
      <c r="M133" s="3"/>
      <c r="N133" s="3"/>
      <c r="O133" s="3"/>
      <c r="P133" s="3"/>
      <c r="Q133" s="3"/>
      <c r="R133" s="3"/>
      <c r="S133" s="3"/>
    </row>
    <row r="134" spans="1:19" ht="19.95" customHeight="1">
      <c r="B134" s="7"/>
      <c r="C134" s="7"/>
      <c r="D134" s="7"/>
      <c r="E134" s="7"/>
      <c r="F134" s="7"/>
      <c r="G134" s="7"/>
      <c r="H134" s="7"/>
      <c r="I134" s="7"/>
      <c r="J134" s="3"/>
      <c r="K134" s="3"/>
      <c r="L134" s="3"/>
      <c r="M134" s="3"/>
      <c r="N134" s="3"/>
      <c r="O134" s="3"/>
      <c r="P134" s="3"/>
    </row>
    <row r="135" spans="1:19" ht="19.95" customHeight="1">
      <c r="J135" s="3"/>
      <c r="K135" s="3"/>
      <c r="L135" s="3"/>
      <c r="M135" s="3"/>
      <c r="N135" s="3"/>
      <c r="O135" s="3"/>
      <c r="P135" s="3"/>
    </row>
  </sheetData>
  <sheetProtection selectLockedCells="1" selectUnlockedCells="1"/>
  <mergeCells count="261">
    <mergeCell ref="P119:X119"/>
    <mergeCell ref="P118:X118"/>
    <mergeCell ref="C114:D114"/>
    <mergeCell ref="E114:F114"/>
    <mergeCell ref="G32:H32"/>
    <mergeCell ref="P115:X115"/>
    <mergeCell ref="E111:F111"/>
    <mergeCell ref="G111:H111"/>
    <mergeCell ref="C112:D112"/>
    <mergeCell ref="C93:D93"/>
    <mergeCell ref="E93:F93"/>
    <mergeCell ref="G93:H93"/>
    <mergeCell ref="G94:H94"/>
    <mergeCell ref="C103:D103"/>
    <mergeCell ref="E103:F103"/>
    <mergeCell ref="G103:H103"/>
    <mergeCell ref="E90:F90"/>
    <mergeCell ref="E99:F99"/>
    <mergeCell ref="E94:F94"/>
    <mergeCell ref="C92:D92"/>
    <mergeCell ref="C57:F57"/>
    <mergeCell ref="C34:D34"/>
    <mergeCell ref="C66:D66"/>
    <mergeCell ref="E44:F44"/>
    <mergeCell ref="G48:H48"/>
    <mergeCell ref="A1:V1"/>
    <mergeCell ref="A6:B6"/>
    <mergeCell ref="A7:B7"/>
    <mergeCell ref="T12:T13"/>
    <mergeCell ref="A2:B2"/>
    <mergeCell ref="G10:H10"/>
    <mergeCell ref="C15:F15"/>
    <mergeCell ref="C16:D16"/>
    <mergeCell ref="C43:D43"/>
    <mergeCell ref="A9:B9"/>
    <mergeCell ref="G16:H16"/>
    <mergeCell ref="E17:F17"/>
    <mergeCell ref="A3:B3"/>
    <mergeCell ref="A4:B4"/>
    <mergeCell ref="A5:B5"/>
    <mergeCell ref="A11:B11"/>
    <mergeCell ref="C33:F33"/>
    <mergeCell ref="C35:D35"/>
    <mergeCell ref="E35:F35"/>
    <mergeCell ref="A8:B8"/>
    <mergeCell ref="A10:B10"/>
    <mergeCell ref="C40:F40"/>
    <mergeCell ref="E34:F34"/>
    <mergeCell ref="E48:F48"/>
    <mergeCell ref="E32:F32"/>
    <mergeCell ref="B119:O119"/>
    <mergeCell ref="C102:D102"/>
    <mergeCell ref="E102:F102"/>
    <mergeCell ref="G102:H102"/>
    <mergeCell ref="C110:D110"/>
    <mergeCell ref="E110:F110"/>
    <mergeCell ref="G110:H110"/>
    <mergeCell ref="E112:F112"/>
    <mergeCell ref="G112:H112"/>
    <mergeCell ref="C113:D113"/>
    <mergeCell ref="G114:H114"/>
    <mergeCell ref="A116:B116"/>
    <mergeCell ref="E113:F113"/>
    <mergeCell ref="G113:H113"/>
    <mergeCell ref="C111:D111"/>
    <mergeCell ref="C106:D106"/>
    <mergeCell ref="E45:F45"/>
    <mergeCell ref="C44:D44"/>
    <mergeCell ref="E46:F46"/>
    <mergeCell ref="C46:D46"/>
    <mergeCell ref="G49:H49"/>
    <mergeCell ref="C73:D73"/>
    <mergeCell ref="A63:H63"/>
    <mergeCell ref="C69:D69"/>
    <mergeCell ref="C72:I72"/>
    <mergeCell ref="G50:H50"/>
    <mergeCell ref="C49:D49"/>
    <mergeCell ref="E54:F54"/>
    <mergeCell ref="G54:H54"/>
    <mergeCell ref="C55:I55"/>
    <mergeCell ref="C56:D56"/>
    <mergeCell ref="E56:F56"/>
    <mergeCell ref="G56:H56"/>
    <mergeCell ref="C60:D60"/>
    <mergeCell ref="E60:F60"/>
    <mergeCell ref="C61:I61"/>
    <mergeCell ref="C54:D54"/>
    <mergeCell ref="C64:F64"/>
    <mergeCell ref="C59:D59"/>
    <mergeCell ref="E59:F59"/>
    <mergeCell ref="E49:F49"/>
    <mergeCell ref="C68:D68"/>
    <mergeCell ref="E68:F68"/>
    <mergeCell ref="G90:H90"/>
    <mergeCell ref="C75:D75"/>
    <mergeCell ref="E69:F69"/>
    <mergeCell ref="E65:F65"/>
    <mergeCell ref="E106:F106"/>
    <mergeCell ref="G106:H106"/>
    <mergeCell ref="C74:D74"/>
    <mergeCell ref="C78:D78"/>
    <mergeCell ref="E85:F85"/>
    <mergeCell ref="G98:H98"/>
    <mergeCell ref="E86:F86"/>
    <mergeCell ref="C84:F84"/>
    <mergeCell ref="E66:F66"/>
    <mergeCell ref="C65:D65"/>
    <mergeCell ref="E78:F78"/>
    <mergeCell ref="E73:F73"/>
    <mergeCell ref="G73:H73"/>
    <mergeCell ref="A89:H89"/>
    <mergeCell ref="C85:D85"/>
    <mergeCell ref="C70:D70"/>
    <mergeCell ref="A101:K101"/>
    <mergeCell ref="C90:D90"/>
    <mergeCell ref="C67:D67"/>
    <mergeCell ref="E67:F67"/>
    <mergeCell ref="E28:F28"/>
    <mergeCell ref="G28:H28"/>
    <mergeCell ref="Y12:Y13"/>
    <mergeCell ref="P12:P13"/>
    <mergeCell ref="Q12:Q13"/>
    <mergeCell ref="U12:U13"/>
    <mergeCell ref="R12:R13"/>
    <mergeCell ref="S12:S13"/>
    <mergeCell ref="J12:J13"/>
    <mergeCell ref="L12:L13"/>
    <mergeCell ref="M12:M13"/>
    <mergeCell ref="N12:N13"/>
    <mergeCell ref="O12:O13"/>
    <mergeCell ref="K12:K13"/>
    <mergeCell ref="X12:X13"/>
    <mergeCell ref="A12:A13"/>
    <mergeCell ref="B12:B13"/>
    <mergeCell ref="C19:D19"/>
    <mergeCell ref="C17:D17"/>
    <mergeCell ref="C23:I23"/>
    <mergeCell ref="C12:I13"/>
    <mergeCell ref="E16:F16"/>
    <mergeCell ref="E19:F19"/>
    <mergeCell ref="C18:I18"/>
    <mergeCell ref="C31:I31"/>
    <mergeCell ref="C25:D25"/>
    <mergeCell ref="E25:F25"/>
    <mergeCell ref="C88:D88"/>
    <mergeCell ref="C50:D50"/>
    <mergeCell ref="E74:F74"/>
    <mergeCell ref="G74:H74"/>
    <mergeCell ref="E75:F75"/>
    <mergeCell ref="C32:D32"/>
    <mergeCell ref="G25:H25"/>
    <mergeCell ref="C36:D36"/>
    <mergeCell ref="E36:F36"/>
    <mergeCell ref="E43:F43"/>
    <mergeCell ref="G75:H75"/>
    <mergeCell ref="E50:F50"/>
    <mergeCell ref="A83:H83"/>
    <mergeCell ref="C87:I87"/>
    <mergeCell ref="C86:D86"/>
    <mergeCell ref="A39:H39"/>
    <mergeCell ref="C45:D45"/>
    <mergeCell ref="C37:I37"/>
    <mergeCell ref="C38:D38"/>
    <mergeCell ref="E38:F38"/>
    <mergeCell ref="G38:H38"/>
    <mergeCell ref="G11:H11"/>
    <mergeCell ref="W12:W13"/>
    <mergeCell ref="I6:M6"/>
    <mergeCell ref="E7:J7"/>
    <mergeCell ref="C8:E8"/>
    <mergeCell ref="F8:M8"/>
    <mergeCell ref="C9:E9"/>
    <mergeCell ref="F9:M9"/>
    <mergeCell ref="N9:W9"/>
    <mergeCell ref="N6:T6"/>
    <mergeCell ref="C29:D29"/>
    <mergeCell ref="E29:F29"/>
    <mergeCell ref="G29:H29"/>
    <mergeCell ref="C30:D30"/>
    <mergeCell ref="E30:F30"/>
    <mergeCell ref="G30:H30"/>
    <mergeCell ref="G19:H19"/>
    <mergeCell ref="C20:D20"/>
    <mergeCell ref="E20:F20"/>
    <mergeCell ref="C21:D21"/>
    <mergeCell ref="E21:F21"/>
    <mergeCell ref="G21:H21"/>
    <mergeCell ref="C22:D22"/>
    <mergeCell ref="E22:F22"/>
    <mergeCell ref="G24:H24"/>
    <mergeCell ref="C26:D26"/>
    <mergeCell ref="E26:F26"/>
    <mergeCell ref="G26:H26"/>
    <mergeCell ref="C27:D27"/>
    <mergeCell ref="E27:F27"/>
    <mergeCell ref="G27:H27"/>
    <mergeCell ref="C24:D24"/>
    <mergeCell ref="E24:F24"/>
    <mergeCell ref="C28:D28"/>
    <mergeCell ref="A76:H76"/>
    <mergeCell ref="C62:D62"/>
    <mergeCell ref="E62:F62"/>
    <mergeCell ref="G62:H62"/>
    <mergeCell ref="C41:D41"/>
    <mergeCell ref="E41:F41"/>
    <mergeCell ref="G41:H41"/>
    <mergeCell ref="C42:I42"/>
    <mergeCell ref="C51:D51"/>
    <mergeCell ref="E51:F51"/>
    <mergeCell ref="G51:H51"/>
    <mergeCell ref="E71:F71"/>
    <mergeCell ref="C58:D58"/>
    <mergeCell ref="E58:F58"/>
    <mergeCell ref="C52:D52"/>
    <mergeCell ref="E52:F52"/>
    <mergeCell ref="G52:H52"/>
    <mergeCell ref="C53:D53"/>
    <mergeCell ref="E53:F53"/>
    <mergeCell ref="G53:H53"/>
    <mergeCell ref="C48:D48"/>
    <mergeCell ref="C47:I47"/>
    <mergeCell ref="C71:D71"/>
    <mergeCell ref="E70:F70"/>
    <mergeCell ref="C77:F77"/>
    <mergeCell ref="C79:D79"/>
    <mergeCell ref="E79:F79"/>
    <mergeCell ref="C80:D80"/>
    <mergeCell ref="E80:F80"/>
    <mergeCell ref="C81:D81"/>
    <mergeCell ref="E81:F81"/>
    <mergeCell ref="C82:D82"/>
    <mergeCell ref="E82:F82"/>
    <mergeCell ref="C108:D108"/>
    <mergeCell ref="E108:F108"/>
    <mergeCell ref="G108:H108"/>
    <mergeCell ref="C91:I91"/>
    <mergeCell ref="C97:I97"/>
    <mergeCell ref="C96:D96"/>
    <mergeCell ref="E96:F96"/>
    <mergeCell ref="G96:H96"/>
    <mergeCell ref="A95:K95"/>
    <mergeCell ref="C94:D94"/>
    <mergeCell ref="G99:H99"/>
    <mergeCell ref="C107:D107"/>
    <mergeCell ref="E107:F107"/>
    <mergeCell ref="G107:H107"/>
    <mergeCell ref="C98:D98"/>
    <mergeCell ref="C99:D99"/>
    <mergeCell ref="E98:F98"/>
    <mergeCell ref="E92:F92"/>
    <mergeCell ref="G92:H92"/>
    <mergeCell ref="O95:Y95"/>
    <mergeCell ref="A105:K105"/>
    <mergeCell ref="O105:Y105"/>
    <mergeCell ref="C100:D100"/>
    <mergeCell ref="E100:F100"/>
    <mergeCell ref="G100:H100"/>
    <mergeCell ref="C104:D104"/>
    <mergeCell ref="E104:F104"/>
    <mergeCell ref="G104:H104"/>
    <mergeCell ref="O101:Y101"/>
  </mergeCells>
  <printOptions horizontalCentered="1"/>
  <pageMargins left="0.39370078740157483" right="0.19685039370078741" top="0.39370078740157483" bottom="0.39370078740157483" header="0" footer="0"/>
  <pageSetup paperSize="9" scale="80" fitToHeight="2" orientation="landscape" useFirstPageNumber="1" r:id="rId1"/>
  <headerFooter alignWithMargins="0">
    <oddFooter>&amp;C&amp;"-,Obyčejné"&amp;11Castelli Servizio Corse &amp;P|&amp;N</oddFooter>
  </headerFooter>
  <ignoredErrors>
    <ignoredError sqref="S32 S3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61C6B-D161-41DC-A9AC-E614AEB4B4E8}">
  <sheetPr>
    <pageSetUpPr fitToPage="1"/>
  </sheetPr>
  <dimension ref="A1:IL74"/>
  <sheetViews>
    <sheetView zoomScale="70" zoomScaleNormal="70" zoomScaleSheetLayoutView="80" workbookViewId="0">
      <selection activeCell="A6" sqref="A6"/>
    </sheetView>
  </sheetViews>
  <sheetFormatPr defaultColWidth="11.5546875" defaultRowHeight="19.5" customHeight="1"/>
  <cols>
    <col min="1" max="1" width="17.44140625" style="213" customWidth="1"/>
    <col min="2" max="2" width="9.5546875" style="213" customWidth="1"/>
    <col min="3" max="3" width="55.6640625" style="213" customWidth="1"/>
    <col min="4" max="9" width="8.6640625" style="213" customWidth="1"/>
    <col min="10" max="10" width="9" style="213" customWidth="1"/>
    <col min="11" max="11" width="9.33203125" style="213" customWidth="1"/>
    <col min="12" max="12" width="6.109375" style="213" customWidth="1"/>
    <col min="13" max="13" width="5.88671875" style="213" customWidth="1"/>
    <col min="14" max="14" width="6.109375" style="213" customWidth="1"/>
    <col min="15" max="15" width="6.33203125" style="213" customWidth="1"/>
    <col min="16" max="16" width="16.88671875" style="213" customWidth="1"/>
    <col min="17" max="245" width="12" style="213" customWidth="1"/>
    <col min="246" max="246" width="11.6640625" style="242" customWidth="1"/>
    <col min="247" max="256" width="11.5546875" style="243"/>
    <col min="257" max="257" width="17.44140625" style="243" customWidth="1"/>
    <col min="258" max="258" width="9.5546875" style="243" customWidth="1"/>
    <col min="259" max="259" width="55.6640625" style="243" customWidth="1"/>
    <col min="260" max="265" width="8.6640625" style="243" customWidth="1"/>
    <col min="266" max="266" width="9" style="243" customWidth="1"/>
    <col min="267" max="267" width="9.33203125" style="243" customWidth="1"/>
    <col min="268" max="268" width="6.109375" style="243" customWidth="1"/>
    <col min="269" max="269" width="5.88671875" style="243" customWidth="1"/>
    <col min="270" max="270" width="6.109375" style="243" customWidth="1"/>
    <col min="271" max="271" width="6.33203125" style="243" customWidth="1"/>
    <col min="272" max="272" width="16.88671875" style="243" customWidth="1"/>
    <col min="273" max="501" width="12" style="243" customWidth="1"/>
    <col min="502" max="502" width="11.6640625" style="243" customWidth="1"/>
    <col min="503" max="512" width="11.5546875" style="243"/>
    <col min="513" max="513" width="17.44140625" style="243" customWidth="1"/>
    <col min="514" max="514" width="9.5546875" style="243" customWidth="1"/>
    <col min="515" max="515" width="55.6640625" style="243" customWidth="1"/>
    <col min="516" max="521" width="8.6640625" style="243" customWidth="1"/>
    <col min="522" max="522" width="9" style="243" customWidth="1"/>
    <col min="523" max="523" width="9.33203125" style="243" customWidth="1"/>
    <col min="524" max="524" width="6.109375" style="243" customWidth="1"/>
    <col min="525" max="525" width="5.88671875" style="243" customWidth="1"/>
    <col min="526" max="526" width="6.109375" style="243" customWidth="1"/>
    <col min="527" max="527" width="6.33203125" style="243" customWidth="1"/>
    <col min="528" max="528" width="16.88671875" style="243" customWidth="1"/>
    <col min="529" max="757" width="12" style="243" customWidth="1"/>
    <col min="758" max="758" width="11.6640625" style="243" customWidth="1"/>
    <col min="759" max="768" width="11.5546875" style="243"/>
    <col min="769" max="769" width="17.44140625" style="243" customWidth="1"/>
    <col min="770" max="770" width="9.5546875" style="243" customWidth="1"/>
    <col min="771" max="771" width="55.6640625" style="243" customWidth="1"/>
    <col min="772" max="777" width="8.6640625" style="243" customWidth="1"/>
    <col min="778" max="778" width="9" style="243" customWidth="1"/>
    <col min="779" max="779" width="9.33203125" style="243" customWidth="1"/>
    <col min="780" max="780" width="6.109375" style="243" customWidth="1"/>
    <col min="781" max="781" width="5.88671875" style="243" customWidth="1"/>
    <col min="782" max="782" width="6.109375" style="243" customWidth="1"/>
    <col min="783" max="783" width="6.33203125" style="243" customWidth="1"/>
    <col min="784" max="784" width="16.88671875" style="243" customWidth="1"/>
    <col min="785" max="1013" width="12" style="243" customWidth="1"/>
    <col min="1014" max="1014" width="11.6640625" style="243" customWidth="1"/>
    <col min="1015" max="1024" width="11.5546875" style="243"/>
    <col min="1025" max="1025" width="17.44140625" style="243" customWidth="1"/>
    <col min="1026" max="1026" width="9.5546875" style="243" customWidth="1"/>
    <col min="1027" max="1027" width="55.6640625" style="243" customWidth="1"/>
    <col min="1028" max="1033" width="8.6640625" style="243" customWidth="1"/>
    <col min="1034" max="1034" width="9" style="243" customWidth="1"/>
    <col min="1035" max="1035" width="9.33203125" style="243" customWidth="1"/>
    <col min="1036" max="1036" width="6.109375" style="243" customWidth="1"/>
    <col min="1037" max="1037" width="5.88671875" style="243" customWidth="1"/>
    <col min="1038" max="1038" width="6.109375" style="243" customWidth="1"/>
    <col min="1039" max="1039" width="6.33203125" style="243" customWidth="1"/>
    <col min="1040" max="1040" width="16.88671875" style="243" customWidth="1"/>
    <col min="1041" max="1269" width="12" style="243" customWidth="1"/>
    <col min="1270" max="1270" width="11.6640625" style="243" customWidth="1"/>
    <col min="1271" max="1280" width="11.5546875" style="243"/>
    <col min="1281" max="1281" width="17.44140625" style="243" customWidth="1"/>
    <col min="1282" max="1282" width="9.5546875" style="243" customWidth="1"/>
    <col min="1283" max="1283" width="55.6640625" style="243" customWidth="1"/>
    <col min="1284" max="1289" width="8.6640625" style="243" customWidth="1"/>
    <col min="1290" max="1290" width="9" style="243" customWidth="1"/>
    <col min="1291" max="1291" width="9.33203125" style="243" customWidth="1"/>
    <col min="1292" max="1292" width="6.109375" style="243" customWidth="1"/>
    <col min="1293" max="1293" width="5.88671875" style="243" customWidth="1"/>
    <col min="1294" max="1294" width="6.109375" style="243" customWidth="1"/>
    <col min="1295" max="1295" width="6.33203125" style="243" customWidth="1"/>
    <col min="1296" max="1296" width="16.88671875" style="243" customWidth="1"/>
    <col min="1297" max="1525" width="12" style="243" customWidth="1"/>
    <col min="1526" max="1526" width="11.6640625" style="243" customWidth="1"/>
    <col min="1527" max="1536" width="11.5546875" style="243"/>
    <col min="1537" max="1537" width="17.44140625" style="243" customWidth="1"/>
    <col min="1538" max="1538" width="9.5546875" style="243" customWidth="1"/>
    <col min="1539" max="1539" width="55.6640625" style="243" customWidth="1"/>
    <col min="1540" max="1545" width="8.6640625" style="243" customWidth="1"/>
    <col min="1546" max="1546" width="9" style="243" customWidth="1"/>
    <col min="1547" max="1547" width="9.33203125" style="243" customWidth="1"/>
    <col min="1548" max="1548" width="6.109375" style="243" customWidth="1"/>
    <col min="1549" max="1549" width="5.88671875" style="243" customWidth="1"/>
    <col min="1550" max="1550" width="6.109375" style="243" customWidth="1"/>
    <col min="1551" max="1551" width="6.33203125" style="243" customWidth="1"/>
    <col min="1552" max="1552" width="16.88671875" style="243" customWidth="1"/>
    <col min="1553" max="1781" width="12" style="243" customWidth="1"/>
    <col min="1782" max="1782" width="11.6640625" style="243" customWidth="1"/>
    <col min="1783" max="1792" width="11.5546875" style="243"/>
    <col min="1793" max="1793" width="17.44140625" style="243" customWidth="1"/>
    <col min="1794" max="1794" width="9.5546875" style="243" customWidth="1"/>
    <col min="1795" max="1795" width="55.6640625" style="243" customWidth="1"/>
    <col min="1796" max="1801" width="8.6640625" style="243" customWidth="1"/>
    <col min="1802" max="1802" width="9" style="243" customWidth="1"/>
    <col min="1803" max="1803" width="9.33203125" style="243" customWidth="1"/>
    <col min="1804" max="1804" width="6.109375" style="243" customWidth="1"/>
    <col min="1805" max="1805" width="5.88671875" style="243" customWidth="1"/>
    <col min="1806" max="1806" width="6.109375" style="243" customWidth="1"/>
    <col min="1807" max="1807" width="6.33203125" style="243" customWidth="1"/>
    <col min="1808" max="1808" width="16.88671875" style="243" customWidth="1"/>
    <col min="1809" max="2037" width="12" style="243" customWidth="1"/>
    <col min="2038" max="2038" width="11.6640625" style="243" customWidth="1"/>
    <col min="2039" max="2048" width="11.5546875" style="243"/>
    <col min="2049" max="2049" width="17.44140625" style="243" customWidth="1"/>
    <col min="2050" max="2050" width="9.5546875" style="243" customWidth="1"/>
    <col min="2051" max="2051" width="55.6640625" style="243" customWidth="1"/>
    <col min="2052" max="2057" width="8.6640625" style="243" customWidth="1"/>
    <col min="2058" max="2058" width="9" style="243" customWidth="1"/>
    <col min="2059" max="2059" width="9.33203125" style="243" customWidth="1"/>
    <col min="2060" max="2060" width="6.109375" style="243" customWidth="1"/>
    <col min="2061" max="2061" width="5.88671875" style="243" customWidth="1"/>
    <col min="2062" max="2062" width="6.109375" style="243" customWidth="1"/>
    <col min="2063" max="2063" width="6.33203125" style="243" customWidth="1"/>
    <col min="2064" max="2064" width="16.88671875" style="243" customWidth="1"/>
    <col min="2065" max="2293" width="12" style="243" customWidth="1"/>
    <col min="2294" max="2294" width="11.6640625" style="243" customWidth="1"/>
    <col min="2295" max="2304" width="11.5546875" style="243"/>
    <col min="2305" max="2305" width="17.44140625" style="243" customWidth="1"/>
    <col min="2306" max="2306" width="9.5546875" style="243" customWidth="1"/>
    <col min="2307" max="2307" width="55.6640625" style="243" customWidth="1"/>
    <col min="2308" max="2313" width="8.6640625" style="243" customWidth="1"/>
    <col min="2314" max="2314" width="9" style="243" customWidth="1"/>
    <col min="2315" max="2315" width="9.33203125" style="243" customWidth="1"/>
    <col min="2316" max="2316" width="6.109375" style="243" customWidth="1"/>
    <col min="2317" max="2317" width="5.88671875" style="243" customWidth="1"/>
    <col min="2318" max="2318" width="6.109375" style="243" customWidth="1"/>
    <col min="2319" max="2319" width="6.33203125" style="243" customWidth="1"/>
    <col min="2320" max="2320" width="16.88671875" style="243" customWidth="1"/>
    <col min="2321" max="2549" width="12" style="243" customWidth="1"/>
    <col min="2550" max="2550" width="11.6640625" style="243" customWidth="1"/>
    <col min="2551" max="2560" width="11.5546875" style="243"/>
    <col min="2561" max="2561" width="17.44140625" style="243" customWidth="1"/>
    <col min="2562" max="2562" width="9.5546875" style="243" customWidth="1"/>
    <col min="2563" max="2563" width="55.6640625" style="243" customWidth="1"/>
    <col min="2564" max="2569" width="8.6640625" style="243" customWidth="1"/>
    <col min="2570" max="2570" width="9" style="243" customWidth="1"/>
    <col min="2571" max="2571" width="9.33203125" style="243" customWidth="1"/>
    <col min="2572" max="2572" width="6.109375" style="243" customWidth="1"/>
    <col min="2573" max="2573" width="5.88671875" style="243" customWidth="1"/>
    <col min="2574" max="2574" width="6.109375" style="243" customWidth="1"/>
    <col min="2575" max="2575" width="6.33203125" style="243" customWidth="1"/>
    <col min="2576" max="2576" width="16.88671875" style="243" customWidth="1"/>
    <col min="2577" max="2805" width="12" style="243" customWidth="1"/>
    <col min="2806" max="2806" width="11.6640625" style="243" customWidth="1"/>
    <col min="2807" max="2816" width="11.5546875" style="243"/>
    <col min="2817" max="2817" width="17.44140625" style="243" customWidth="1"/>
    <col min="2818" max="2818" width="9.5546875" style="243" customWidth="1"/>
    <col min="2819" max="2819" width="55.6640625" style="243" customWidth="1"/>
    <col min="2820" max="2825" width="8.6640625" style="243" customWidth="1"/>
    <col min="2826" max="2826" width="9" style="243" customWidth="1"/>
    <col min="2827" max="2827" width="9.33203125" style="243" customWidth="1"/>
    <col min="2828" max="2828" width="6.109375" style="243" customWidth="1"/>
    <col min="2829" max="2829" width="5.88671875" style="243" customWidth="1"/>
    <col min="2830" max="2830" width="6.109375" style="243" customWidth="1"/>
    <col min="2831" max="2831" width="6.33203125" style="243" customWidth="1"/>
    <col min="2832" max="2832" width="16.88671875" style="243" customWidth="1"/>
    <col min="2833" max="3061" width="12" style="243" customWidth="1"/>
    <col min="3062" max="3062" width="11.6640625" style="243" customWidth="1"/>
    <col min="3063" max="3072" width="11.5546875" style="243"/>
    <col min="3073" max="3073" width="17.44140625" style="243" customWidth="1"/>
    <col min="3074" max="3074" width="9.5546875" style="243" customWidth="1"/>
    <col min="3075" max="3075" width="55.6640625" style="243" customWidth="1"/>
    <col min="3076" max="3081" width="8.6640625" style="243" customWidth="1"/>
    <col min="3082" max="3082" width="9" style="243" customWidth="1"/>
    <col min="3083" max="3083" width="9.33203125" style="243" customWidth="1"/>
    <col min="3084" max="3084" width="6.109375" style="243" customWidth="1"/>
    <col min="3085" max="3085" width="5.88671875" style="243" customWidth="1"/>
    <col min="3086" max="3086" width="6.109375" style="243" customWidth="1"/>
    <col min="3087" max="3087" width="6.33203125" style="243" customWidth="1"/>
    <col min="3088" max="3088" width="16.88671875" style="243" customWidth="1"/>
    <col min="3089" max="3317" width="12" style="243" customWidth="1"/>
    <col min="3318" max="3318" width="11.6640625" style="243" customWidth="1"/>
    <col min="3319" max="3328" width="11.5546875" style="243"/>
    <col min="3329" max="3329" width="17.44140625" style="243" customWidth="1"/>
    <col min="3330" max="3330" width="9.5546875" style="243" customWidth="1"/>
    <col min="3331" max="3331" width="55.6640625" style="243" customWidth="1"/>
    <col min="3332" max="3337" width="8.6640625" style="243" customWidth="1"/>
    <col min="3338" max="3338" width="9" style="243" customWidth="1"/>
    <col min="3339" max="3339" width="9.33203125" style="243" customWidth="1"/>
    <col min="3340" max="3340" width="6.109375" style="243" customWidth="1"/>
    <col min="3341" max="3341" width="5.88671875" style="243" customWidth="1"/>
    <col min="3342" max="3342" width="6.109375" style="243" customWidth="1"/>
    <col min="3343" max="3343" width="6.33203125" style="243" customWidth="1"/>
    <col min="3344" max="3344" width="16.88671875" style="243" customWidth="1"/>
    <col min="3345" max="3573" width="12" style="243" customWidth="1"/>
    <col min="3574" max="3574" width="11.6640625" style="243" customWidth="1"/>
    <col min="3575" max="3584" width="11.5546875" style="243"/>
    <col min="3585" max="3585" width="17.44140625" style="243" customWidth="1"/>
    <col min="3586" max="3586" width="9.5546875" style="243" customWidth="1"/>
    <col min="3587" max="3587" width="55.6640625" style="243" customWidth="1"/>
    <col min="3588" max="3593" width="8.6640625" style="243" customWidth="1"/>
    <col min="3594" max="3594" width="9" style="243" customWidth="1"/>
    <col min="3595" max="3595" width="9.33203125" style="243" customWidth="1"/>
    <col min="3596" max="3596" width="6.109375" style="243" customWidth="1"/>
    <col min="3597" max="3597" width="5.88671875" style="243" customWidth="1"/>
    <col min="3598" max="3598" width="6.109375" style="243" customWidth="1"/>
    <col min="3599" max="3599" width="6.33203125" style="243" customWidth="1"/>
    <col min="3600" max="3600" width="16.88671875" style="243" customWidth="1"/>
    <col min="3601" max="3829" width="12" style="243" customWidth="1"/>
    <col min="3830" max="3830" width="11.6640625" style="243" customWidth="1"/>
    <col min="3831" max="3840" width="11.5546875" style="243"/>
    <col min="3841" max="3841" width="17.44140625" style="243" customWidth="1"/>
    <col min="3842" max="3842" width="9.5546875" style="243" customWidth="1"/>
    <col min="3843" max="3843" width="55.6640625" style="243" customWidth="1"/>
    <col min="3844" max="3849" width="8.6640625" style="243" customWidth="1"/>
    <col min="3850" max="3850" width="9" style="243" customWidth="1"/>
    <col min="3851" max="3851" width="9.33203125" style="243" customWidth="1"/>
    <col min="3852" max="3852" width="6.109375" style="243" customWidth="1"/>
    <col min="3853" max="3853" width="5.88671875" style="243" customWidth="1"/>
    <col min="3854" max="3854" width="6.109375" style="243" customWidth="1"/>
    <col min="3855" max="3855" width="6.33203125" style="243" customWidth="1"/>
    <col min="3856" max="3856" width="16.88671875" style="243" customWidth="1"/>
    <col min="3857" max="4085" width="12" style="243" customWidth="1"/>
    <col min="4086" max="4086" width="11.6640625" style="243" customWidth="1"/>
    <col min="4087" max="4096" width="11.5546875" style="243"/>
    <col min="4097" max="4097" width="17.44140625" style="243" customWidth="1"/>
    <col min="4098" max="4098" width="9.5546875" style="243" customWidth="1"/>
    <col min="4099" max="4099" width="55.6640625" style="243" customWidth="1"/>
    <col min="4100" max="4105" width="8.6640625" style="243" customWidth="1"/>
    <col min="4106" max="4106" width="9" style="243" customWidth="1"/>
    <col min="4107" max="4107" width="9.33203125" style="243" customWidth="1"/>
    <col min="4108" max="4108" width="6.109375" style="243" customWidth="1"/>
    <col min="4109" max="4109" width="5.88671875" style="243" customWidth="1"/>
    <col min="4110" max="4110" width="6.109375" style="243" customWidth="1"/>
    <col min="4111" max="4111" width="6.33203125" style="243" customWidth="1"/>
    <col min="4112" max="4112" width="16.88671875" style="243" customWidth="1"/>
    <col min="4113" max="4341" width="12" style="243" customWidth="1"/>
    <col min="4342" max="4342" width="11.6640625" style="243" customWidth="1"/>
    <col min="4343" max="4352" width="11.5546875" style="243"/>
    <col min="4353" max="4353" width="17.44140625" style="243" customWidth="1"/>
    <col min="4354" max="4354" width="9.5546875" style="243" customWidth="1"/>
    <col min="4355" max="4355" width="55.6640625" style="243" customWidth="1"/>
    <col min="4356" max="4361" width="8.6640625" style="243" customWidth="1"/>
    <col min="4362" max="4362" width="9" style="243" customWidth="1"/>
    <col min="4363" max="4363" width="9.33203125" style="243" customWidth="1"/>
    <col min="4364" max="4364" width="6.109375" style="243" customWidth="1"/>
    <col min="4365" max="4365" width="5.88671875" style="243" customWidth="1"/>
    <col min="4366" max="4366" width="6.109375" style="243" customWidth="1"/>
    <col min="4367" max="4367" width="6.33203125" style="243" customWidth="1"/>
    <col min="4368" max="4368" width="16.88671875" style="243" customWidth="1"/>
    <col min="4369" max="4597" width="12" style="243" customWidth="1"/>
    <col min="4598" max="4598" width="11.6640625" style="243" customWidth="1"/>
    <col min="4599" max="4608" width="11.5546875" style="243"/>
    <col min="4609" max="4609" width="17.44140625" style="243" customWidth="1"/>
    <col min="4610" max="4610" width="9.5546875" style="243" customWidth="1"/>
    <col min="4611" max="4611" width="55.6640625" style="243" customWidth="1"/>
    <col min="4612" max="4617" width="8.6640625" style="243" customWidth="1"/>
    <col min="4618" max="4618" width="9" style="243" customWidth="1"/>
    <col min="4619" max="4619" width="9.33203125" style="243" customWidth="1"/>
    <col min="4620" max="4620" width="6.109375" style="243" customWidth="1"/>
    <col min="4621" max="4621" width="5.88671875" style="243" customWidth="1"/>
    <col min="4622" max="4622" width="6.109375" style="243" customWidth="1"/>
    <col min="4623" max="4623" width="6.33203125" style="243" customWidth="1"/>
    <col min="4624" max="4624" width="16.88671875" style="243" customWidth="1"/>
    <col min="4625" max="4853" width="12" style="243" customWidth="1"/>
    <col min="4854" max="4854" width="11.6640625" style="243" customWidth="1"/>
    <col min="4855" max="4864" width="11.5546875" style="243"/>
    <col min="4865" max="4865" width="17.44140625" style="243" customWidth="1"/>
    <col min="4866" max="4866" width="9.5546875" style="243" customWidth="1"/>
    <col min="4867" max="4867" width="55.6640625" style="243" customWidth="1"/>
    <col min="4868" max="4873" width="8.6640625" style="243" customWidth="1"/>
    <col min="4874" max="4874" width="9" style="243" customWidth="1"/>
    <col min="4875" max="4875" width="9.33203125" style="243" customWidth="1"/>
    <col min="4876" max="4876" width="6.109375" style="243" customWidth="1"/>
    <col min="4877" max="4877" width="5.88671875" style="243" customWidth="1"/>
    <col min="4878" max="4878" width="6.109375" style="243" customWidth="1"/>
    <col min="4879" max="4879" width="6.33203125" style="243" customWidth="1"/>
    <col min="4880" max="4880" width="16.88671875" style="243" customWidth="1"/>
    <col min="4881" max="5109" width="12" style="243" customWidth="1"/>
    <col min="5110" max="5110" width="11.6640625" style="243" customWidth="1"/>
    <col min="5111" max="5120" width="11.5546875" style="243"/>
    <col min="5121" max="5121" width="17.44140625" style="243" customWidth="1"/>
    <col min="5122" max="5122" width="9.5546875" style="243" customWidth="1"/>
    <col min="5123" max="5123" width="55.6640625" style="243" customWidth="1"/>
    <col min="5124" max="5129" width="8.6640625" style="243" customWidth="1"/>
    <col min="5130" max="5130" width="9" style="243" customWidth="1"/>
    <col min="5131" max="5131" width="9.33203125" style="243" customWidth="1"/>
    <col min="5132" max="5132" width="6.109375" style="243" customWidth="1"/>
    <col min="5133" max="5133" width="5.88671875" style="243" customWidth="1"/>
    <col min="5134" max="5134" width="6.109375" style="243" customWidth="1"/>
    <col min="5135" max="5135" width="6.33203125" style="243" customWidth="1"/>
    <col min="5136" max="5136" width="16.88671875" style="243" customWidth="1"/>
    <col min="5137" max="5365" width="12" style="243" customWidth="1"/>
    <col min="5366" max="5366" width="11.6640625" style="243" customWidth="1"/>
    <col min="5367" max="5376" width="11.5546875" style="243"/>
    <col min="5377" max="5377" width="17.44140625" style="243" customWidth="1"/>
    <col min="5378" max="5378" width="9.5546875" style="243" customWidth="1"/>
    <col min="5379" max="5379" width="55.6640625" style="243" customWidth="1"/>
    <col min="5380" max="5385" width="8.6640625" style="243" customWidth="1"/>
    <col min="5386" max="5386" width="9" style="243" customWidth="1"/>
    <col min="5387" max="5387" width="9.33203125" style="243" customWidth="1"/>
    <col min="5388" max="5388" width="6.109375" style="243" customWidth="1"/>
    <col min="5389" max="5389" width="5.88671875" style="243" customWidth="1"/>
    <col min="5390" max="5390" width="6.109375" style="243" customWidth="1"/>
    <col min="5391" max="5391" width="6.33203125" style="243" customWidth="1"/>
    <col min="5392" max="5392" width="16.88671875" style="243" customWidth="1"/>
    <col min="5393" max="5621" width="12" style="243" customWidth="1"/>
    <col min="5622" max="5622" width="11.6640625" style="243" customWidth="1"/>
    <col min="5623" max="5632" width="11.5546875" style="243"/>
    <col min="5633" max="5633" width="17.44140625" style="243" customWidth="1"/>
    <col min="5634" max="5634" width="9.5546875" style="243" customWidth="1"/>
    <col min="5635" max="5635" width="55.6640625" style="243" customWidth="1"/>
    <col min="5636" max="5641" width="8.6640625" style="243" customWidth="1"/>
    <col min="5642" max="5642" width="9" style="243" customWidth="1"/>
    <col min="5643" max="5643" width="9.33203125" style="243" customWidth="1"/>
    <col min="5644" max="5644" width="6.109375" style="243" customWidth="1"/>
    <col min="5645" max="5645" width="5.88671875" style="243" customWidth="1"/>
    <col min="5646" max="5646" width="6.109375" style="243" customWidth="1"/>
    <col min="5647" max="5647" width="6.33203125" style="243" customWidth="1"/>
    <col min="5648" max="5648" width="16.88671875" style="243" customWidth="1"/>
    <col min="5649" max="5877" width="12" style="243" customWidth="1"/>
    <col min="5878" max="5878" width="11.6640625" style="243" customWidth="1"/>
    <col min="5879" max="5888" width="11.5546875" style="243"/>
    <col min="5889" max="5889" width="17.44140625" style="243" customWidth="1"/>
    <col min="5890" max="5890" width="9.5546875" style="243" customWidth="1"/>
    <col min="5891" max="5891" width="55.6640625" style="243" customWidth="1"/>
    <col min="5892" max="5897" width="8.6640625" style="243" customWidth="1"/>
    <col min="5898" max="5898" width="9" style="243" customWidth="1"/>
    <col min="5899" max="5899" width="9.33203125" style="243" customWidth="1"/>
    <col min="5900" max="5900" width="6.109375" style="243" customWidth="1"/>
    <col min="5901" max="5901" width="5.88671875" style="243" customWidth="1"/>
    <col min="5902" max="5902" width="6.109375" style="243" customWidth="1"/>
    <col min="5903" max="5903" width="6.33203125" style="243" customWidth="1"/>
    <col min="5904" max="5904" width="16.88671875" style="243" customWidth="1"/>
    <col min="5905" max="6133" width="12" style="243" customWidth="1"/>
    <col min="6134" max="6134" width="11.6640625" style="243" customWidth="1"/>
    <col min="6135" max="6144" width="11.5546875" style="243"/>
    <col min="6145" max="6145" width="17.44140625" style="243" customWidth="1"/>
    <col min="6146" max="6146" width="9.5546875" style="243" customWidth="1"/>
    <col min="6147" max="6147" width="55.6640625" style="243" customWidth="1"/>
    <col min="6148" max="6153" width="8.6640625" style="243" customWidth="1"/>
    <col min="6154" max="6154" width="9" style="243" customWidth="1"/>
    <col min="6155" max="6155" width="9.33203125" style="243" customWidth="1"/>
    <col min="6156" max="6156" width="6.109375" style="243" customWidth="1"/>
    <col min="6157" max="6157" width="5.88671875" style="243" customWidth="1"/>
    <col min="6158" max="6158" width="6.109375" style="243" customWidth="1"/>
    <col min="6159" max="6159" width="6.33203125" style="243" customWidth="1"/>
    <col min="6160" max="6160" width="16.88671875" style="243" customWidth="1"/>
    <col min="6161" max="6389" width="12" style="243" customWidth="1"/>
    <col min="6390" max="6390" width="11.6640625" style="243" customWidth="1"/>
    <col min="6391" max="6400" width="11.5546875" style="243"/>
    <col min="6401" max="6401" width="17.44140625" style="243" customWidth="1"/>
    <col min="6402" max="6402" width="9.5546875" style="243" customWidth="1"/>
    <col min="6403" max="6403" width="55.6640625" style="243" customWidth="1"/>
    <col min="6404" max="6409" width="8.6640625" style="243" customWidth="1"/>
    <col min="6410" max="6410" width="9" style="243" customWidth="1"/>
    <col min="6411" max="6411" width="9.33203125" style="243" customWidth="1"/>
    <col min="6412" max="6412" width="6.109375" style="243" customWidth="1"/>
    <col min="6413" max="6413" width="5.88671875" style="243" customWidth="1"/>
    <col min="6414" max="6414" width="6.109375" style="243" customWidth="1"/>
    <col min="6415" max="6415" width="6.33203125" style="243" customWidth="1"/>
    <col min="6416" max="6416" width="16.88671875" style="243" customWidth="1"/>
    <col min="6417" max="6645" width="12" style="243" customWidth="1"/>
    <col min="6646" max="6646" width="11.6640625" style="243" customWidth="1"/>
    <col min="6647" max="6656" width="11.5546875" style="243"/>
    <col min="6657" max="6657" width="17.44140625" style="243" customWidth="1"/>
    <col min="6658" max="6658" width="9.5546875" style="243" customWidth="1"/>
    <col min="6659" max="6659" width="55.6640625" style="243" customWidth="1"/>
    <col min="6660" max="6665" width="8.6640625" style="243" customWidth="1"/>
    <col min="6666" max="6666" width="9" style="243" customWidth="1"/>
    <col min="6667" max="6667" width="9.33203125" style="243" customWidth="1"/>
    <col min="6668" max="6668" width="6.109375" style="243" customWidth="1"/>
    <col min="6669" max="6669" width="5.88671875" style="243" customWidth="1"/>
    <col min="6670" max="6670" width="6.109375" style="243" customWidth="1"/>
    <col min="6671" max="6671" width="6.33203125" style="243" customWidth="1"/>
    <col min="6672" max="6672" width="16.88671875" style="243" customWidth="1"/>
    <col min="6673" max="6901" width="12" style="243" customWidth="1"/>
    <col min="6902" max="6902" width="11.6640625" style="243" customWidth="1"/>
    <col min="6903" max="6912" width="11.5546875" style="243"/>
    <col min="6913" max="6913" width="17.44140625" style="243" customWidth="1"/>
    <col min="6914" max="6914" width="9.5546875" style="243" customWidth="1"/>
    <col min="6915" max="6915" width="55.6640625" style="243" customWidth="1"/>
    <col min="6916" max="6921" width="8.6640625" style="243" customWidth="1"/>
    <col min="6922" max="6922" width="9" style="243" customWidth="1"/>
    <col min="6923" max="6923" width="9.33203125" style="243" customWidth="1"/>
    <col min="6924" max="6924" width="6.109375" style="243" customWidth="1"/>
    <col min="6925" max="6925" width="5.88671875" style="243" customWidth="1"/>
    <col min="6926" max="6926" width="6.109375" style="243" customWidth="1"/>
    <col min="6927" max="6927" width="6.33203125" style="243" customWidth="1"/>
    <col min="6928" max="6928" width="16.88671875" style="243" customWidth="1"/>
    <col min="6929" max="7157" width="12" style="243" customWidth="1"/>
    <col min="7158" max="7158" width="11.6640625" style="243" customWidth="1"/>
    <col min="7159" max="7168" width="11.5546875" style="243"/>
    <col min="7169" max="7169" width="17.44140625" style="243" customWidth="1"/>
    <col min="7170" max="7170" width="9.5546875" style="243" customWidth="1"/>
    <col min="7171" max="7171" width="55.6640625" style="243" customWidth="1"/>
    <col min="7172" max="7177" width="8.6640625" style="243" customWidth="1"/>
    <col min="7178" max="7178" width="9" style="243" customWidth="1"/>
    <col min="7179" max="7179" width="9.33203125" style="243" customWidth="1"/>
    <col min="7180" max="7180" width="6.109375" style="243" customWidth="1"/>
    <col min="7181" max="7181" width="5.88671875" style="243" customWidth="1"/>
    <col min="7182" max="7182" width="6.109375" style="243" customWidth="1"/>
    <col min="7183" max="7183" width="6.33203125" style="243" customWidth="1"/>
    <col min="7184" max="7184" width="16.88671875" style="243" customWidth="1"/>
    <col min="7185" max="7413" width="12" style="243" customWidth="1"/>
    <col min="7414" max="7414" width="11.6640625" style="243" customWidth="1"/>
    <col min="7415" max="7424" width="11.5546875" style="243"/>
    <col min="7425" max="7425" width="17.44140625" style="243" customWidth="1"/>
    <col min="7426" max="7426" width="9.5546875" style="243" customWidth="1"/>
    <col min="7427" max="7427" width="55.6640625" style="243" customWidth="1"/>
    <col min="7428" max="7433" width="8.6640625" style="243" customWidth="1"/>
    <col min="7434" max="7434" width="9" style="243" customWidth="1"/>
    <col min="7435" max="7435" width="9.33203125" style="243" customWidth="1"/>
    <col min="7436" max="7436" width="6.109375" style="243" customWidth="1"/>
    <col min="7437" max="7437" width="5.88671875" style="243" customWidth="1"/>
    <col min="7438" max="7438" width="6.109375" style="243" customWidth="1"/>
    <col min="7439" max="7439" width="6.33203125" style="243" customWidth="1"/>
    <col min="7440" max="7440" width="16.88671875" style="243" customWidth="1"/>
    <col min="7441" max="7669" width="12" style="243" customWidth="1"/>
    <col min="7670" max="7670" width="11.6640625" style="243" customWidth="1"/>
    <col min="7671" max="7680" width="11.5546875" style="243"/>
    <col min="7681" max="7681" width="17.44140625" style="243" customWidth="1"/>
    <col min="7682" max="7682" width="9.5546875" style="243" customWidth="1"/>
    <col min="7683" max="7683" width="55.6640625" style="243" customWidth="1"/>
    <col min="7684" max="7689" width="8.6640625" style="243" customWidth="1"/>
    <col min="7690" max="7690" width="9" style="243" customWidth="1"/>
    <col min="7691" max="7691" width="9.33203125" style="243" customWidth="1"/>
    <col min="7692" max="7692" width="6.109375" style="243" customWidth="1"/>
    <col min="7693" max="7693" width="5.88671875" style="243" customWidth="1"/>
    <col min="7694" max="7694" width="6.109375" style="243" customWidth="1"/>
    <col min="7695" max="7695" width="6.33203125" style="243" customWidth="1"/>
    <col min="7696" max="7696" width="16.88671875" style="243" customWidth="1"/>
    <col min="7697" max="7925" width="12" style="243" customWidth="1"/>
    <col min="7926" max="7926" width="11.6640625" style="243" customWidth="1"/>
    <col min="7927" max="7936" width="11.5546875" style="243"/>
    <col min="7937" max="7937" width="17.44140625" style="243" customWidth="1"/>
    <col min="7938" max="7938" width="9.5546875" style="243" customWidth="1"/>
    <col min="7939" max="7939" width="55.6640625" style="243" customWidth="1"/>
    <col min="7940" max="7945" width="8.6640625" style="243" customWidth="1"/>
    <col min="7946" max="7946" width="9" style="243" customWidth="1"/>
    <col min="7947" max="7947" width="9.33203125" style="243" customWidth="1"/>
    <col min="7948" max="7948" width="6.109375" style="243" customWidth="1"/>
    <col min="7949" max="7949" width="5.88671875" style="243" customWidth="1"/>
    <col min="7950" max="7950" width="6.109375" style="243" customWidth="1"/>
    <col min="7951" max="7951" width="6.33203125" style="243" customWidth="1"/>
    <col min="7952" max="7952" width="16.88671875" style="243" customWidth="1"/>
    <col min="7953" max="8181" width="12" style="243" customWidth="1"/>
    <col min="8182" max="8182" width="11.6640625" style="243" customWidth="1"/>
    <col min="8183" max="8192" width="11.5546875" style="243"/>
    <col min="8193" max="8193" width="17.44140625" style="243" customWidth="1"/>
    <col min="8194" max="8194" width="9.5546875" style="243" customWidth="1"/>
    <col min="8195" max="8195" width="55.6640625" style="243" customWidth="1"/>
    <col min="8196" max="8201" width="8.6640625" style="243" customWidth="1"/>
    <col min="8202" max="8202" width="9" style="243" customWidth="1"/>
    <col min="8203" max="8203" width="9.33203125" style="243" customWidth="1"/>
    <col min="8204" max="8204" width="6.109375" style="243" customWidth="1"/>
    <col min="8205" max="8205" width="5.88671875" style="243" customWidth="1"/>
    <col min="8206" max="8206" width="6.109375" style="243" customWidth="1"/>
    <col min="8207" max="8207" width="6.33203125" style="243" customWidth="1"/>
    <col min="8208" max="8208" width="16.88671875" style="243" customWidth="1"/>
    <col min="8209" max="8437" width="12" style="243" customWidth="1"/>
    <col min="8438" max="8438" width="11.6640625" style="243" customWidth="1"/>
    <col min="8439" max="8448" width="11.5546875" style="243"/>
    <col min="8449" max="8449" width="17.44140625" style="243" customWidth="1"/>
    <col min="8450" max="8450" width="9.5546875" style="243" customWidth="1"/>
    <col min="8451" max="8451" width="55.6640625" style="243" customWidth="1"/>
    <col min="8452" max="8457" width="8.6640625" style="243" customWidth="1"/>
    <col min="8458" max="8458" width="9" style="243" customWidth="1"/>
    <col min="8459" max="8459" width="9.33203125" style="243" customWidth="1"/>
    <col min="8460" max="8460" width="6.109375" style="243" customWidth="1"/>
    <col min="8461" max="8461" width="5.88671875" style="243" customWidth="1"/>
    <col min="8462" max="8462" width="6.109375" style="243" customWidth="1"/>
    <col min="8463" max="8463" width="6.33203125" style="243" customWidth="1"/>
    <col min="8464" max="8464" width="16.88671875" style="243" customWidth="1"/>
    <col min="8465" max="8693" width="12" style="243" customWidth="1"/>
    <col min="8694" max="8694" width="11.6640625" style="243" customWidth="1"/>
    <col min="8695" max="8704" width="11.5546875" style="243"/>
    <col min="8705" max="8705" width="17.44140625" style="243" customWidth="1"/>
    <col min="8706" max="8706" width="9.5546875" style="243" customWidth="1"/>
    <col min="8707" max="8707" width="55.6640625" style="243" customWidth="1"/>
    <col min="8708" max="8713" width="8.6640625" style="243" customWidth="1"/>
    <col min="8714" max="8714" width="9" style="243" customWidth="1"/>
    <col min="8715" max="8715" width="9.33203125" style="243" customWidth="1"/>
    <col min="8716" max="8716" width="6.109375" style="243" customWidth="1"/>
    <col min="8717" max="8717" width="5.88671875" style="243" customWidth="1"/>
    <col min="8718" max="8718" width="6.109375" style="243" customWidth="1"/>
    <col min="8719" max="8719" width="6.33203125" style="243" customWidth="1"/>
    <col min="8720" max="8720" width="16.88671875" style="243" customWidth="1"/>
    <col min="8721" max="8949" width="12" style="243" customWidth="1"/>
    <col min="8950" max="8950" width="11.6640625" style="243" customWidth="1"/>
    <col min="8951" max="8960" width="11.5546875" style="243"/>
    <col min="8961" max="8961" width="17.44140625" style="243" customWidth="1"/>
    <col min="8962" max="8962" width="9.5546875" style="243" customWidth="1"/>
    <col min="8963" max="8963" width="55.6640625" style="243" customWidth="1"/>
    <col min="8964" max="8969" width="8.6640625" style="243" customWidth="1"/>
    <col min="8970" max="8970" width="9" style="243" customWidth="1"/>
    <col min="8971" max="8971" width="9.33203125" style="243" customWidth="1"/>
    <col min="8972" max="8972" width="6.109375" style="243" customWidth="1"/>
    <col min="8973" max="8973" width="5.88671875" style="243" customWidth="1"/>
    <col min="8974" max="8974" width="6.109375" style="243" customWidth="1"/>
    <col min="8975" max="8975" width="6.33203125" style="243" customWidth="1"/>
    <col min="8976" max="8976" width="16.88671875" style="243" customWidth="1"/>
    <col min="8977" max="9205" width="12" style="243" customWidth="1"/>
    <col min="9206" max="9206" width="11.6640625" style="243" customWidth="1"/>
    <col min="9207" max="9216" width="11.5546875" style="243"/>
    <col min="9217" max="9217" width="17.44140625" style="243" customWidth="1"/>
    <col min="9218" max="9218" width="9.5546875" style="243" customWidth="1"/>
    <col min="9219" max="9219" width="55.6640625" style="243" customWidth="1"/>
    <col min="9220" max="9225" width="8.6640625" style="243" customWidth="1"/>
    <col min="9226" max="9226" width="9" style="243" customWidth="1"/>
    <col min="9227" max="9227" width="9.33203125" style="243" customWidth="1"/>
    <col min="9228" max="9228" width="6.109375" style="243" customWidth="1"/>
    <col min="9229" max="9229" width="5.88671875" style="243" customWidth="1"/>
    <col min="9230" max="9230" width="6.109375" style="243" customWidth="1"/>
    <col min="9231" max="9231" width="6.33203125" style="243" customWidth="1"/>
    <col min="9232" max="9232" width="16.88671875" style="243" customWidth="1"/>
    <col min="9233" max="9461" width="12" style="243" customWidth="1"/>
    <col min="9462" max="9462" width="11.6640625" style="243" customWidth="1"/>
    <col min="9463" max="9472" width="11.5546875" style="243"/>
    <col min="9473" max="9473" width="17.44140625" style="243" customWidth="1"/>
    <col min="9474" max="9474" width="9.5546875" style="243" customWidth="1"/>
    <col min="9475" max="9475" width="55.6640625" style="243" customWidth="1"/>
    <col min="9476" max="9481" width="8.6640625" style="243" customWidth="1"/>
    <col min="9482" max="9482" width="9" style="243" customWidth="1"/>
    <col min="9483" max="9483" width="9.33203125" style="243" customWidth="1"/>
    <col min="9484" max="9484" width="6.109375" style="243" customWidth="1"/>
    <col min="9485" max="9485" width="5.88671875" style="243" customWidth="1"/>
    <col min="9486" max="9486" width="6.109375" style="243" customWidth="1"/>
    <col min="9487" max="9487" width="6.33203125" style="243" customWidth="1"/>
    <col min="9488" max="9488" width="16.88671875" style="243" customWidth="1"/>
    <col min="9489" max="9717" width="12" style="243" customWidth="1"/>
    <col min="9718" max="9718" width="11.6640625" style="243" customWidth="1"/>
    <col min="9719" max="9728" width="11.5546875" style="243"/>
    <col min="9729" max="9729" width="17.44140625" style="243" customWidth="1"/>
    <col min="9730" max="9730" width="9.5546875" style="243" customWidth="1"/>
    <col min="9731" max="9731" width="55.6640625" style="243" customWidth="1"/>
    <col min="9732" max="9737" width="8.6640625" style="243" customWidth="1"/>
    <col min="9738" max="9738" width="9" style="243" customWidth="1"/>
    <col min="9739" max="9739" width="9.33203125" style="243" customWidth="1"/>
    <col min="9740" max="9740" width="6.109375" style="243" customWidth="1"/>
    <col min="9741" max="9741" width="5.88671875" style="243" customWidth="1"/>
    <col min="9742" max="9742" width="6.109375" style="243" customWidth="1"/>
    <col min="9743" max="9743" width="6.33203125" style="243" customWidth="1"/>
    <col min="9744" max="9744" width="16.88671875" style="243" customWidth="1"/>
    <col min="9745" max="9973" width="12" style="243" customWidth="1"/>
    <col min="9974" max="9974" width="11.6640625" style="243" customWidth="1"/>
    <col min="9975" max="9984" width="11.5546875" style="243"/>
    <col min="9985" max="9985" width="17.44140625" style="243" customWidth="1"/>
    <col min="9986" max="9986" width="9.5546875" style="243" customWidth="1"/>
    <col min="9987" max="9987" width="55.6640625" style="243" customWidth="1"/>
    <col min="9988" max="9993" width="8.6640625" style="243" customWidth="1"/>
    <col min="9994" max="9994" width="9" style="243" customWidth="1"/>
    <col min="9995" max="9995" width="9.33203125" style="243" customWidth="1"/>
    <col min="9996" max="9996" width="6.109375" style="243" customWidth="1"/>
    <col min="9997" max="9997" width="5.88671875" style="243" customWidth="1"/>
    <col min="9998" max="9998" width="6.109375" style="243" customWidth="1"/>
    <col min="9999" max="9999" width="6.33203125" style="243" customWidth="1"/>
    <col min="10000" max="10000" width="16.88671875" style="243" customWidth="1"/>
    <col min="10001" max="10229" width="12" style="243" customWidth="1"/>
    <col min="10230" max="10230" width="11.6640625" style="243" customWidth="1"/>
    <col min="10231" max="10240" width="11.5546875" style="243"/>
    <col min="10241" max="10241" width="17.44140625" style="243" customWidth="1"/>
    <col min="10242" max="10242" width="9.5546875" style="243" customWidth="1"/>
    <col min="10243" max="10243" width="55.6640625" style="243" customWidth="1"/>
    <col min="10244" max="10249" width="8.6640625" style="243" customWidth="1"/>
    <col min="10250" max="10250" width="9" style="243" customWidth="1"/>
    <col min="10251" max="10251" width="9.33203125" style="243" customWidth="1"/>
    <col min="10252" max="10252" width="6.109375" style="243" customWidth="1"/>
    <col min="10253" max="10253" width="5.88671875" style="243" customWidth="1"/>
    <col min="10254" max="10254" width="6.109375" style="243" customWidth="1"/>
    <col min="10255" max="10255" width="6.33203125" style="243" customWidth="1"/>
    <col min="10256" max="10256" width="16.88671875" style="243" customWidth="1"/>
    <col min="10257" max="10485" width="12" style="243" customWidth="1"/>
    <col min="10486" max="10486" width="11.6640625" style="243" customWidth="1"/>
    <col min="10487" max="10496" width="11.5546875" style="243"/>
    <col min="10497" max="10497" width="17.44140625" style="243" customWidth="1"/>
    <col min="10498" max="10498" width="9.5546875" style="243" customWidth="1"/>
    <col min="10499" max="10499" width="55.6640625" style="243" customWidth="1"/>
    <col min="10500" max="10505" width="8.6640625" style="243" customWidth="1"/>
    <col min="10506" max="10506" width="9" style="243" customWidth="1"/>
    <col min="10507" max="10507" width="9.33203125" style="243" customWidth="1"/>
    <col min="10508" max="10508" width="6.109375" style="243" customWidth="1"/>
    <col min="10509" max="10509" width="5.88671875" style="243" customWidth="1"/>
    <col min="10510" max="10510" width="6.109375" style="243" customWidth="1"/>
    <col min="10511" max="10511" width="6.33203125" style="243" customWidth="1"/>
    <col min="10512" max="10512" width="16.88671875" style="243" customWidth="1"/>
    <col min="10513" max="10741" width="12" style="243" customWidth="1"/>
    <col min="10742" max="10742" width="11.6640625" style="243" customWidth="1"/>
    <col min="10743" max="10752" width="11.5546875" style="243"/>
    <col min="10753" max="10753" width="17.44140625" style="243" customWidth="1"/>
    <col min="10754" max="10754" width="9.5546875" style="243" customWidth="1"/>
    <col min="10755" max="10755" width="55.6640625" style="243" customWidth="1"/>
    <col min="10756" max="10761" width="8.6640625" style="243" customWidth="1"/>
    <col min="10762" max="10762" width="9" style="243" customWidth="1"/>
    <col min="10763" max="10763" width="9.33203125" style="243" customWidth="1"/>
    <col min="10764" max="10764" width="6.109375" style="243" customWidth="1"/>
    <col min="10765" max="10765" width="5.88671875" style="243" customWidth="1"/>
    <col min="10766" max="10766" width="6.109375" style="243" customWidth="1"/>
    <col min="10767" max="10767" width="6.33203125" style="243" customWidth="1"/>
    <col min="10768" max="10768" width="16.88671875" style="243" customWidth="1"/>
    <col min="10769" max="10997" width="12" style="243" customWidth="1"/>
    <col min="10998" max="10998" width="11.6640625" style="243" customWidth="1"/>
    <col min="10999" max="11008" width="11.5546875" style="243"/>
    <col min="11009" max="11009" width="17.44140625" style="243" customWidth="1"/>
    <col min="11010" max="11010" width="9.5546875" style="243" customWidth="1"/>
    <col min="11011" max="11011" width="55.6640625" style="243" customWidth="1"/>
    <col min="11012" max="11017" width="8.6640625" style="243" customWidth="1"/>
    <col min="11018" max="11018" width="9" style="243" customWidth="1"/>
    <col min="11019" max="11019" width="9.33203125" style="243" customWidth="1"/>
    <col min="11020" max="11020" width="6.109375" style="243" customWidth="1"/>
    <col min="11021" max="11021" width="5.88671875" style="243" customWidth="1"/>
    <col min="11022" max="11022" width="6.109375" style="243" customWidth="1"/>
    <col min="11023" max="11023" width="6.33203125" style="243" customWidth="1"/>
    <col min="11024" max="11024" width="16.88671875" style="243" customWidth="1"/>
    <col min="11025" max="11253" width="12" style="243" customWidth="1"/>
    <col min="11254" max="11254" width="11.6640625" style="243" customWidth="1"/>
    <col min="11255" max="11264" width="11.5546875" style="243"/>
    <col min="11265" max="11265" width="17.44140625" style="243" customWidth="1"/>
    <col min="11266" max="11266" width="9.5546875" style="243" customWidth="1"/>
    <col min="11267" max="11267" width="55.6640625" style="243" customWidth="1"/>
    <col min="11268" max="11273" width="8.6640625" style="243" customWidth="1"/>
    <col min="11274" max="11274" width="9" style="243" customWidth="1"/>
    <col min="11275" max="11275" width="9.33203125" style="243" customWidth="1"/>
    <col min="11276" max="11276" width="6.109375" style="243" customWidth="1"/>
    <col min="11277" max="11277" width="5.88671875" style="243" customWidth="1"/>
    <col min="11278" max="11278" width="6.109375" style="243" customWidth="1"/>
    <col min="11279" max="11279" width="6.33203125" style="243" customWidth="1"/>
    <col min="11280" max="11280" width="16.88671875" style="243" customWidth="1"/>
    <col min="11281" max="11509" width="12" style="243" customWidth="1"/>
    <col min="11510" max="11510" width="11.6640625" style="243" customWidth="1"/>
    <col min="11511" max="11520" width="11.5546875" style="243"/>
    <col min="11521" max="11521" width="17.44140625" style="243" customWidth="1"/>
    <col min="11522" max="11522" width="9.5546875" style="243" customWidth="1"/>
    <col min="11523" max="11523" width="55.6640625" style="243" customWidth="1"/>
    <col min="11524" max="11529" width="8.6640625" style="243" customWidth="1"/>
    <col min="11530" max="11530" width="9" style="243" customWidth="1"/>
    <col min="11531" max="11531" width="9.33203125" style="243" customWidth="1"/>
    <col min="11532" max="11532" width="6.109375" style="243" customWidth="1"/>
    <col min="11533" max="11533" width="5.88671875" style="243" customWidth="1"/>
    <col min="11534" max="11534" width="6.109375" style="243" customWidth="1"/>
    <col min="11535" max="11535" width="6.33203125" style="243" customWidth="1"/>
    <col min="11536" max="11536" width="16.88671875" style="243" customWidth="1"/>
    <col min="11537" max="11765" width="12" style="243" customWidth="1"/>
    <col min="11766" max="11766" width="11.6640625" style="243" customWidth="1"/>
    <col min="11767" max="11776" width="11.5546875" style="243"/>
    <col min="11777" max="11777" width="17.44140625" style="243" customWidth="1"/>
    <col min="11778" max="11778" width="9.5546875" style="243" customWidth="1"/>
    <col min="11779" max="11779" width="55.6640625" style="243" customWidth="1"/>
    <col min="11780" max="11785" width="8.6640625" style="243" customWidth="1"/>
    <col min="11786" max="11786" width="9" style="243" customWidth="1"/>
    <col min="11787" max="11787" width="9.33203125" style="243" customWidth="1"/>
    <col min="11788" max="11788" width="6.109375" style="243" customWidth="1"/>
    <col min="11789" max="11789" width="5.88671875" style="243" customWidth="1"/>
    <col min="11790" max="11790" width="6.109375" style="243" customWidth="1"/>
    <col min="11791" max="11791" width="6.33203125" style="243" customWidth="1"/>
    <col min="11792" max="11792" width="16.88671875" style="243" customWidth="1"/>
    <col min="11793" max="12021" width="12" style="243" customWidth="1"/>
    <col min="12022" max="12022" width="11.6640625" style="243" customWidth="1"/>
    <col min="12023" max="12032" width="11.5546875" style="243"/>
    <col min="12033" max="12033" width="17.44140625" style="243" customWidth="1"/>
    <col min="12034" max="12034" width="9.5546875" style="243" customWidth="1"/>
    <col min="12035" max="12035" width="55.6640625" style="243" customWidth="1"/>
    <col min="12036" max="12041" width="8.6640625" style="243" customWidth="1"/>
    <col min="12042" max="12042" width="9" style="243" customWidth="1"/>
    <col min="12043" max="12043" width="9.33203125" style="243" customWidth="1"/>
    <col min="12044" max="12044" width="6.109375" style="243" customWidth="1"/>
    <col min="12045" max="12045" width="5.88671875" style="243" customWidth="1"/>
    <col min="12046" max="12046" width="6.109375" style="243" customWidth="1"/>
    <col min="12047" max="12047" width="6.33203125" style="243" customWidth="1"/>
    <col min="12048" max="12048" width="16.88671875" style="243" customWidth="1"/>
    <col min="12049" max="12277" width="12" style="243" customWidth="1"/>
    <col min="12278" max="12278" width="11.6640625" style="243" customWidth="1"/>
    <col min="12279" max="12288" width="11.5546875" style="243"/>
    <col min="12289" max="12289" width="17.44140625" style="243" customWidth="1"/>
    <col min="12290" max="12290" width="9.5546875" style="243" customWidth="1"/>
    <col min="12291" max="12291" width="55.6640625" style="243" customWidth="1"/>
    <col min="12292" max="12297" width="8.6640625" style="243" customWidth="1"/>
    <col min="12298" max="12298" width="9" style="243" customWidth="1"/>
    <col min="12299" max="12299" width="9.33203125" style="243" customWidth="1"/>
    <col min="12300" max="12300" width="6.109375" style="243" customWidth="1"/>
    <col min="12301" max="12301" width="5.88671875" style="243" customWidth="1"/>
    <col min="12302" max="12302" width="6.109375" style="243" customWidth="1"/>
    <col min="12303" max="12303" width="6.33203125" style="243" customWidth="1"/>
    <col min="12304" max="12304" width="16.88671875" style="243" customWidth="1"/>
    <col min="12305" max="12533" width="12" style="243" customWidth="1"/>
    <col min="12534" max="12534" width="11.6640625" style="243" customWidth="1"/>
    <col min="12535" max="12544" width="11.5546875" style="243"/>
    <col min="12545" max="12545" width="17.44140625" style="243" customWidth="1"/>
    <col min="12546" max="12546" width="9.5546875" style="243" customWidth="1"/>
    <col min="12547" max="12547" width="55.6640625" style="243" customWidth="1"/>
    <col min="12548" max="12553" width="8.6640625" style="243" customWidth="1"/>
    <col min="12554" max="12554" width="9" style="243" customWidth="1"/>
    <col min="12555" max="12555" width="9.33203125" style="243" customWidth="1"/>
    <col min="12556" max="12556" width="6.109375" style="243" customWidth="1"/>
    <col min="12557" max="12557" width="5.88671875" style="243" customWidth="1"/>
    <col min="12558" max="12558" width="6.109375" style="243" customWidth="1"/>
    <col min="12559" max="12559" width="6.33203125" style="243" customWidth="1"/>
    <col min="12560" max="12560" width="16.88671875" style="243" customWidth="1"/>
    <col min="12561" max="12789" width="12" style="243" customWidth="1"/>
    <col min="12790" max="12790" width="11.6640625" style="243" customWidth="1"/>
    <col min="12791" max="12800" width="11.5546875" style="243"/>
    <col min="12801" max="12801" width="17.44140625" style="243" customWidth="1"/>
    <col min="12802" max="12802" width="9.5546875" style="243" customWidth="1"/>
    <col min="12803" max="12803" width="55.6640625" style="243" customWidth="1"/>
    <col min="12804" max="12809" width="8.6640625" style="243" customWidth="1"/>
    <col min="12810" max="12810" width="9" style="243" customWidth="1"/>
    <col min="12811" max="12811" width="9.33203125" style="243" customWidth="1"/>
    <col min="12812" max="12812" width="6.109375" style="243" customWidth="1"/>
    <col min="12813" max="12813" width="5.88671875" style="243" customWidth="1"/>
    <col min="12814" max="12814" width="6.109375" style="243" customWidth="1"/>
    <col min="12815" max="12815" width="6.33203125" style="243" customWidth="1"/>
    <col min="12816" max="12816" width="16.88671875" style="243" customWidth="1"/>
    <col min="12817" max="13045" width="12" style="243" customWidth="1"/>
    <col min="13046" max="13046" width="11.6640625" style="243" customWidth="1"/>
    <col min="13047" max="13056" width="11.5546875" style="243"/>
    <col min="13057" max="13057" width="17.44140625" style="243" customWidth="1"/>
    <col min="13058" max="13058" width="9.5546875" style="243" customWidth="1"/>
    <col min="13059" max="13059" width="55.6640625" style="243" customWidth="1"/>
    <col min="13060" max="13065" width="8.6640625" style="243" customWidth="1"/>
    <col min="13066" max="13066" width="9" style="243" customWidth="1"/>
    <col min="13067" max="13067" width="9.33203125" style="243" customWidth="1"/>
    <col min="13068" max="13068" width="6.109375" style="243" customWidth="1"/>
    <col min="13069" max="13069" width="5.88671875" style="243" customWidth="1"/>
    <col min="13070" max="13070" width="6.109375" style="243" customWidth="1"/>
    <col min="13071" max="13071" width="6.33203125" style="243" customWidth="1"/>
    <col min="13072" max="13072" width="16.88671875" style="243" customWidth="1"/>
    <col min="13073" max="13301" width="12" style="243" customWidth="1"/>
    <col min="13302" max="13302" width="11.6640625" style="243" customWidth="1"/>
    <col min="13303" max="13312" width="11.5546875" style="243"/>
    <col min="13313" max="13313" width="17.44140625" style="243" customWidth="1"/>
    <col min="13314" max="13314" width="9.5546875" style="243" customWidth="1"/>
    <col min="13315" max="13315" width="55.6640625" style="243" customWidth="1"/>
    <col min="13316" max="13321" width="8.6640625" style="243" customWidth="1"/>
    <col min="13322" max="13322" width="9" style="243" customWidth="1"/>
    <col min="13323" max="13323" width="9.33203125" style="243" customWidth="1"/>
    <col min="13324" max="13324" width="6.109375" style="243" customWidth="1"/>
    <col min="13325" max="13325" width="5.88671875" style="243" customWidth="1"/>
    <col min="13326" max="13326" width="6.109375" style="243" customWidth="1"/>
    <col min="13327" max="13327" width="6.33203125" style="243" customWidth="1"/>
    <col min="13328" max="13328" width="16.88671875" style="243" customWidth="1"/>
    <col min="13329" max="13557" width="12" style="243" customWidth="1"/>
    <col min="13558" max="13558" width="11.6640625" style="243" customWidth="1"/>
    <col min="13559" max="13568" width="11.5546875" style="243"/>
    <col min="13569" max="13569" width="17.44140625" style="243" customWidth="1"/>
    <col min="13570" max="13570" width="9.5546875" style="243" customWidth="1"/>
    <col min="13571" max="13571" width="55.6640625" style="243" customWidth="1"/>
    <col min="13572" max="13577" width="8.6640625" style="243" customWidth="1"/>
    <col min="13578" max="13578" width="9" style="243" customWidth="1"/>
    <col min="13579" max="13579" width="9.33203125" style="243" customWidth="1"/>
    <col min="13580" max="13580" width="6.109375" style="243" customWidth="1"/>
    <col min="13581" max="13581" width="5.88671875" style="243" customWidth="1"/>
    <col min="13582" max="13582" width="6.109375" style="243" customWidth="1"/>
    <col min="13583" max="13583" width="6.33203125" style="243" customWidth="1"/>
    <col min="13584" max="13584" width="16.88671875" style="243" customWidth="1"/>
    <col min="13585" max="13813" width="12" style="243" customWidth="1"/>
    <col min="13814" max="13814" width="11.6640625" style="243" customWidth="1"/>
    <col min="13815" max="13824" width="11.5546875" style="243"/>
    <col min="13825" max="13825" width="17.44140625" style="243" customWidth="1"/>
    <col min="13826" max="13826" width="9.5546875" style="243" customWidth="1"/>
    <col min="13827" max="13827" width="55.6640625" style="243" customWidth="1"/>
    <col min="13828" max="13833" width="8.6640625" style="243" customWidth="1"/>
    <col min="13834" max="13834" width="9" style="243" customWidth="1"/>
    <col min="13835" max="13835" width="9.33203125" style="243" customWidth="1"/>
    <col min="13836" max="13836" width="6.109375" style="243" customWidth="1"/>
    <col min="13837" max="13837" width="5.88671875" style="243" customWidth="1"/>
    <col min="13838" max="13838" width="6.109375" style="243" customWidth="1"/>
    <col min="13839" max="13839" width="6.33203125" style="243" customWidth="1"/>
    <col min="13840" max="13840" width="16.88671875" style="243" customWidth="1"/>
    <col min="13841" max="14069" width="12" style="243" customWidth="1"/>
    <col min="14070" max="14070" width="11.6640625" style="243" customWidth="1"/>
    <col min="14071" max="14080" width="11.5546875" style="243"/>
    <col min="14081" max="14081" width="17.44140625" style="243" customWidth="1"/>
    <col min="14082" max="14082" width="9.5546875" style="243" customWidth="1"/>
    <col min="14083" max="14083" width="55.6640625" style="243" customWidth="1"/>
    <col min="14084" max="14089" width="8.6640625" style="243" customWidth="1"/>
    <col min="14090" max="14090" width="9" style="243" customWidth="1"/>
    <col min="14091" max="14091" width="9.33203125" style="243" customWidth="1"/>
    <col min="14092" max="14092" width="6.109375" style="243" customWidth="1"/>
    <col min="14093" max="14093" width="5.88671875" style="243" customWidth="1"/>
    <col min="14094" max="14094" width="6.109375" style="243" customWidth="1"/>
    <col min="14095" max="14095" width="6.33203125" style="243" customWidth="1"/>
    <col min="14096" max="14096" width="16.88671875" style="243" customWidth="1"/>
    <col min="14097" max="14325" width="12" style="243" customWidth="1"/>
    <col min="14326" max="14326" width="11.6640625" style="243" customWidth="1"/>
    <col min="14327" max="14336" width="11.5546875" style="243"/>
    <col min="14337" max="14337" width="17.44140625" style="243" customWidth="1"/>
    <col min="14338" max="14338" width="9.5546875" style="243" customWidth="1"/>
    <col min="14339" max="14339" width="55.6640625" style="243" customWidth="1"/>
    <col min="14340" max="14345" width="8.6640625" style="243" customWidth="1"/>
    <col min="14346" max="14346" width="9" style="243" customWidth="1"/>
    <col min="14347" max="14347" width="9.33203125" style="243" customWidth="1"/>
    <col min="14348" max="14348" width="6.109375" style="243" customWidth="1"/>
    <col min="14349" max="14349" width="5.88671875" style="243" customWidth="1"/>
    <col min="14350" max="14350" width="6.109375" style="243" customWidth="1"/>
    <col min="14351" max="14351" width="6.33203125" style="243" customWidth="1"/>
    <col min="14352" max="14352" width="16.88671875" style="243" customWidth="1"/>
    <col min="14353" max="14581" width="12" style="243" customWidth="1"/>
    <col min="14582" max="14582" width="11.6640625" style="243" customWidth="1"/>
    <col min="14583" max="14592" width="11.5546875" style="243"/>
    <col min="14593" max="14593" width="17.44140625" style="243" customWidth="1"/>
    <col min="14594" max="14594" width="9.5546875" style="243" customWidth="1"/>
    <col min="14595" max="14595" width="55.6640625" style="243" customWidth="1"/>
    <col min="14596" max="14601" width="8.6640625" style="243" customWidth="1"/>
    <col min="14602" max="14602" width="9" style="243" customWidth="1"/>
    <col min="14603" max="14603" width="9.33203125" style="243" customWidth="1"/>
    <col min="14604" max="14604" width="6.109375" style="243" customWidth="1"/>
    <col min="14605" max="14605" width="5.88671875" style="243" customWidth="1"/>
    <col min="14606" max="14606" width="6.109375" style="243" customWidth="1"/>
    <col min="14607" max="14607" width="6.33203125" style="243" customWidth="1"/>
    <col min="14608" max="14608" width="16.88671875" style="243" customWidth="1"/>
    <col min="14609" max="14837" width="12" style="243" customWidth="1"/>
    <col min="14838" max="14838" width="11.6640625" style="243" customWidth="1"/>
    <col min="14839" max="14848" width="11.5546875" style="243"/>
    <col min="14849" max="14849" width="17.44140625" style="243" customWidth="1"/>
    <col min="14850" max="14850" width="9.5546875" style="243" customWidth="1"/>
    <col min="14851" max="14851" width="55.6640625" style="243" customWidth="1"/>
    <col min="14852" max="14857" width="8.6640625" style="243" customWidth="1"/>
    <col min="14858" max="14858" width="9" style="243" customWidth="1"/>
    <col min="14859" max="14859" width="9.33203125" style="243" customWidth="1"/>
    <col min="14860" max="14860" width="6.109375" style="243" customWidth="1"/>
    <col min="14861" max="14861" width="5.88671875" style="243" customWidth="1"/>
    <col min="14862" max="14862" width="6.109375" style="243" customWidth="1"/>
    <col min="14863" max="14863" width="6.33203125" style="243" customWidth="1"/>
    <col min="14864" max="14864" width="16.88671875" style="243" customWidth="1"/>
    <col min="14865" max="15093" width="12" style="243" customWidth="1"/>
    <col min="15094" max="15094" width="11.6640625" style="243" customWidth="1"/>
    <col min="15095" max="15104" width="11.5546875" style="243"/>
    <col min="15105" max="15105" width="17.44140625" style="243" customWidth="1"/>
    <col min="15106" max="15106" width="9.5546875" style="243" customWidth="1"/>
    <col min="15107" max="15107" width="55.6640625" style="243" customWidth="1"/>
    <col min="15108" max="15113" width="8.6640625" style="243" customWidth="1"/>
    <col min="15114" max="15114" width="9" style="243" customWidth="1"/>
    <col min="15115" max="15115" width="9.33203125" style="243" customWidth="1"/>
    <col min="15116" max="15116" width="6.109375" style="243" customWidth="1"/>
    <col min="15117" max="15117" width="5.88671875" style="243" customWidth="1"/>
    <col min="15118" max="15118" width="6.109375" style="243" customWidth="1"/>
    <col min="15119" max="15119" width="6.33203125" style="243" customWidth="1"/>
    <col min="15120" max="15120" width="16.88671875" style="243" customWidth="1"/>
    <col min="15121" max="15349" width="12" style="243" customWidth="1"/>
    <col min="15350" max="15350" width="11.6640625" style="243" customWidth="1"/>
    <col min="15351" max="15360" width="11.5546875" style="243"/>
    <col min="15361" max="15361" width="17.44140625" style="243" customWidth="1"/>
    <col min="15362" max="15362" width="9.5546875" style="243" customWidth="1"/>
    <col min="15363" max="15363" width="55.6640625" style="243" customWidth="1"/>
    <col min="15364" max="15369" width="8.6640625" style="243" customWidth="1"/>
    <col min="15370" max="15370" width="9" style="243" customWidth="1"/>
    <col min="15371" max="15371" width="9.33203125" style="243" customWidth="1"/>
    <col min="15372" max="15372" width="6.109375" style="243" customWidth="1"/>
    <col min="15373" max="15373" width="5.88671875" style="243" customWidth="1"/>
    <col min="15374" max="15374" width="6.109375" style="243" customWidth="1"/>
    <col min="15375" max="15375" width="6.33203125" style="243" customWidth="1"/>
    <col min="15376" max="15376" width="16.88671875" style="243" customWidth="1"/>
    <col min="15377" max="15605" width="12" style="243" customWidth="1"/>
    <col min="15606" max="15606" width="11.6640625" style="243" customWidth="1"/>
    <col min="15607" max="15616" width="11.5546875" style="243"/>
    <col min="15617" max="15617" width="17.44140625" style="243" customWidth="1"/>
    <col min="15618" max="15618" width="9.5546875" style="243" customWidth="1"/>
    <col min="15619" max="15619" width="55.6640625" style="243" customWidth="1"/>
    <col min="15620" max="15625" width="8.6640625" style="243" customWidth="1"/>
    <col min="15626" max="15626" width="9" style="243" customWidth="1"/>
    <col min="15627" max="15627" width="9.33203125" style="243" customWidth="1"/>
    <col min="15628" max="15628" width="6.109375" style="243" customWidth="1"/>
    <col min="15629" max="15629" width="5.88671875" style="243" customWidth="1"/>
    <col min="15630" max="15630" width="6.109375" style="243" customWidth="1"/>
    <col min="15631" max="15631" width="6.33203125" style="243" customWidth="1"/>
    <col min="15632" max="15632" width="16.88671875" style="243" customWidth="1"/>
    <col min="15633" max="15861" width="12" style="243" customWidth="1"/>
    <col min="15862" max="15862" width="11.6640625" style="243" customWidth="1"/>
    <col min="15863" max="15872" width="11.5546875" style="243"/>
    <col min="15873" max="15873" width="17.44140625" style="243" customWidth="1"/>
    <col min="15874" max="15874" width="9.5546875" style="243" customWidth="1"/>
    <col min="15875" max="15875" width="55.6640625" style="243" customWidth="1"/>
    <col min="15876" max="15881" width="8.6640625" style="243" customWidth="1"/>
    <col min="15882" max="15882" width="9" style="243" customWidth="1"/>
    <col min="15883" max="15883" width="9.33203125" style="243" customWidth="1"/>
    <col min="15884" max="15884" width="6.109375" style="243" customWidth="1"/>
    <col min="15885" max="15885" width="5.88671875" style="243" customWidth="1"/>
    <col min="15886" max="15886" width="6.109375" style="243" customWidth="1"/>
    <col min="15887" max="15887" width="6.33203125" style="243" customWidth="1"/>
    <col min="15888" max="15888" width="16.88671875" style="243" customWidth="1"/>
    <col min="15889" max="16117" width="12" style="243" customWidth="1"/>
    <col min="16118" max="16118" width="11.6640625" style="243" customWidth="1"/>
    <col min="16119" max="16128" width="11.5546875" style="243"/>
    <col min="16129" max="16129" width="17.44140625" style="243" customWidth="1"/>
    <col min="16130" max="16130" width="9.5546875" style="243" customWidth="1"/>
    <col min="16131" max="16131" width="55.6640625" style="243" customWidth="1"/>
    <col min="16132" max="16137" width="8.6640625" style="243" customWidth="1"/>
    <col min="16138" max="16138" width="9" style="243" customWidth="1"/>
    <col min="16139" max="16139" width="9.33203125" style="243" customWidth="1"/>
    <col min="16140" max="16140" width="6.109375" style="243" customWidth="1"/>
    <col min="16141" max="16141" width="5.88671875" style="243" customWidth="1"/>
    <col min="16142" max="16142" width="6.109375" style="243" customWidth="1"/>
    <col min="16143" max="16143" width="6.33203125" style="243" customWidth="1"/>
    <col min="16144" max="16144" width="16.88671875" style="243" customWidth="1"/>
    <col min="16145" max="16373" width="12" style="243" customWidth="1"/>
    <col min="16374" max="16374" width="11.6640625" style="243" customWidth="1"/>
    <col min="16375" max="16384" width="11.5546875" style="243"/>
  </cols>
  <sheetData>
    <row r="1" spans="1:16" ht="18.75" customHeight="1">
      <c r="A1" s="344" t="s">
        <v>246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212"/>
    </row>
    <row r="2" spans="1:16" ht="15" customHeight="1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214"/>
    </row>
    <row r="3" spans="1:16" ht="15.75" customHeight="1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215"/>
    </row>
    <row r="4" spans="1:16" ht="13.95" customHeight="1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215"/>
    </row>
    <row r="5" spans="1:16" ht="15" customHeight="1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215"/>
    </row>
    <row r="6" spans="1:16" ht="15" customHeight="1">
      <c r="A6" s="216"/>
      <c r="B6" s="216"/>
      <c r="C6" s="217"/>
      <c r="D6" s="218"/>
      <c r="E6" s="218"/>
      <c r="F6" s="219"/>
      <c r="G6" s="218"/>
      <c r="H6" s="219"/>
      <c r="I6" s="219"/>
      <c r="J6" s="219"/>
      <c r="K6" s="220"/>
    </row>
    <row r="7" spans="1:16" ht="15" customHeight="1">
      <c r="A7" s="216"/>
      <c r="B7" s="216"/>
      <c r="C7" s="221"/>
      <c r="D7" s="218"/>
      <c r="E7" s="218"/>
      <c r="F7" s="219"/>
      <c r="G7" s="218"/>
      <c r="H7" s="219"/>
      <c r="I7" s="219"/>
      <c r="J7" s="219"/>
      <c r="K7" s="220"/>
    </row>
    <row r="8" spans="1:16" ht="12.75" customHeight="1">
      <c r="A8" s="222"/>
      <c r="B8" s="222"/>
      <c r="C8" s="220"/>
      <c r="D8" s="218"/>
      <c r="E8" s="218"/>
      <c r="F8" s="218"/>
      <c r="G8" s="218"/>
      <c r="H8" s="218"/>
      <c r="I8" s="218"/>
      <c r="J8" s="221"/>
      <c r="K8" s="220"/>
    </row>
    <row r="9" spans="1:16" ht="19.5" customHeight="1">
      <c r="A9" s="223"/>
      <c r="B9" s="223"/>
      <c r="C9" s="223"/>
      <c r="D9" s="223"/>
      <c r="E9" s="223"/>
      <c r="F9" s="223"/>
      <c r="G9" s="223"/>
      <c r="H9" s="223"/>
      <c r="I9" s="224"/>
      <c r="J9" s="225"/>
      <c r="K9" s="225"/>
    </row>
    <row r="10" spans="1:16" ht="25.5" customHeight="1">
      <c r="A10" s="223"/>
      <c r="B10" s="223"/>
      <c r="C10" s="223"/>
      <c r="D10" s="223"/>
      <c r="E10" s="223"/>
      <c r="F10" s="223"/>
      <c r="G10" s="223"/>
      <c r="H10" s="223"/>
      <c r="I10" s="224"/>
      <c r="J10" s="225"/>
      <c r="K10" s="225"/>
    </row>
    <row r="11" spans="1:16" ht="25.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</row>
    <row r="12" spans="1:16" ht="19.5" customHeight="1">
      <c r="A12" s="227"/>
      <c r="B12" s="228"/>
      <c r="C12" s="228"/>
      <c r="D12" s="229"/>
      <c r="E12" s="229"/>
      <c r="F12" s="229"/>
      <c r="G12" s="229"/>
      <c r="H12" s="229"/>
      <c r="I12" s="229"/>
      <c r="J12" s="229"/>
      <c r="K12" s="229"/>
    </row>
    <row r="13" spans="1:16" ht="19.5" customHeight="1">
      <c r="A13" s="227"/>
      <c r="B13" s="228"/>
      <c r="C13" s="228"/>
      <c r="D13" s="229"/>
      <c r="E13" s="229"/>
      <c r="F13" s="229"/>
      <c r="G13" s="229"/>
      <c r="H13" s="229"/>
      <c r="I13" s="229"/>
      <c r="J13" s="229"/>
      <c r="K13" s="229"/>
    </row>
    <row r="14" spans="1:16" ht="19.5" customHeight="1">
      <c r="A14" s="230"/>
      <c r="B14" s="228"/>
      <c r="C14" s="228"/>
      <c r="D14" s="229"/>
      <c r="E14" s="229"/>
      <c r="F14" s="229"/>
      <c r="G14" s="229"/>
      <c r="H14" s="229"/>
      <c r="I14" s="229"/>
      <c r="J14" s="229"/>
      <c r="K14" s="229"/>
    </row>
    <row r="15" spans="1:16" ht="19.5" customHeight="1">
      <c r="A15" s="230"/>
      <c r="B15" s="228"/>
      <c r="C15" s="228"/>
      <c r="D15" s="229"/>
      <c r="E15" s="229"/>
      <c r="F15" s="229"/>
      <c r="G15" s="229"/>
      <c r="H15" s="229"/>
      <c r="I15" s="229"/>
      <c r="J15" s="229"/>
      <c r="K15" s="229"/>
    </row>
    <row r="16" spans="1:16" ht="19.5" customHeight="1">
      <c r="A16" s="230"/>
      <c r="B16" s="228"/>
      <c r="C16" s="228"/>
      <c r="D16" s="229"/>
      <c r="E16" s="229"/>
      <c r="F16" s="229"/>
      <c r="G16" s="229"/>
      <c r="H16" s="229"/>
      <c r="I16" s="229"/>
      <c r="J16" s="229"/>
      <c r="K16" s="229"/>
    </row>
    <row r="17" spans="1:16" ht="19.5" customHeight="1">
      <c r="A17" s="230"/>
      <c r="B17" s="231"/>
      <c r="C17" s="231"/>
      <c r="D17" s="229"/>
      <c r="E17" s="229"/>
      <c r="F17" s="229"/>
      <c r="G17" s="229"/>
      <c r="H17" s="229"/>
      <c r="I17" s="229"/>
      <c r="J17" s="229"/>
      <c r="K17" s="229"/>
    </row>
    <row r="18" spans="1:16" ht="19.5" customHeight="1">
      <c r="A18" s="232"/>
      <c r="B18" s="231"/>
      <c r="C18" s="231"/>
      <c r="D18" s="229"/>
      <c r="E18" s="229"/>
      <c r="F18" s="229"/>
      <c r="G18" s="229"/>
      <c r="H18" s="229"/>
      <c r="I18" s="229"/>
      <c r="J18" s="229"/>
      <c r="K18" s="229"/>
    </row>
    <row r="19" spans="1:16" ht="19.5" customHeight="1">
      <c r="A19" s="232"/>
      <c r="B19" s="231"/>
      <c r="C19" s="231"/>
      <c r="D19" s="229"/>
      <c r="E19" s="229"/>
      <c r="F19" s="229"/>
      <c r="G19" s="229"/>
      <c r="H19" s="229"/>
      <c r="I19" s="229"/>
      <c r="J19" s="229"/>
      <c r="K19" s="229"/>
    </row>
    <row r="20" spans="1:16" ht="19.5" customHeight="1">
      <c r="A20" s="232"/>
      <c r="B20" s="231"/>
      <c r="C20" s="231"/>
      <c r="D20" s="229"/>
      <c r="E20" s="229"/>
      <c r="F20" s="229"/>
      <c r="G20" s="229"/>
      <c r="H20" s="229"/>
      <c r="I20" s="229"/>
      <c r="J20" s="229"/>
      <c r="K20" s="229"/>
    </row>
    <row r="21" spans="1:16" ht="19.5" customHeight="1">
      <c r="A21" s="232"/>
      <c r="B21" s="233"/>
      <c r="C21" s="233"/>
      <c r="D21" s="229"/>
      <c r="E21" s="229"/>
      <c r="F21" s="229"/>
      <c r="G21" s="229"/>
      <c r="H21" s="229"/>
      <c r="I21" s="229"/>
      <c r="J21" s="229"/>
      <c r="K21" s="229"/>
    </row>
    <row r="22" spans="1:16" ht="19.5" customHeight="1">
      <c r="A22" s="232"/>
      <c r="B22" s="233"/>
      <c r="C22" s="233"/>
      <c r="D22" s="229"/>
      <c r="E22" s="229"/>
      <c r="F22" s="229"/>
      <c r="G22" s="229"/>
      <c r="H22" s="229"/>
      <c r="I22" s="229"/>
      <c r="J22" s="229"/>
      <c r="K22" s="229"/>
    </row>
    <row r="23" spans="1:16" ht="19.5" customHeight="1">
      <c r="A23" s="232"/>
      <c r="B23" s="233"/>
      <c r="C23" s="233"/>
      <c r="D23" s="229"/>
      <c r="E23" s="229"/>
      <c r="F23" s="229"/>
      <c r="G23" s="229"/>
      <c r="H23" s="229"/>
      <c r="I23" s="229"/>
      <c r="J23" s="229"/>
      <c r="K23" s="229"/>
    </row>
    <row r="24" spans="1:16" ht="19.5" customHeight="1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</row>
    <row r="25" spans="1:16" ht="19.5" customHeight="1">
      <c r="A25" s="226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34"/>
      <c r="M25" s="235"/>
      <c r="N25" s="235"/>
      <c r="O25" s="235"/>
      <c r="P25" s="236"/>
    </row>
    <row r="26" spans="1:16" ht="19.5" customHeight="1">
      <c r="A26" s="232"/>
      <c r="B26" s="233"/>
      <c r="C26" s="233"/>
      <c r="D26" s="229"/>
      <c r="E26" s="229"/>
      <c r="F26" s="229"/>
      <c r="G26" s="229"/>
      <c r="H26" s="229"/>
      <c r="I26" s="229"/>
      <c r="J26" s="229"/>
      <c r="K26" s="229"/>
    </row>
    <row r="27" spans="1:16" ht="19.5" customHeight="1">
      <c r="A27" s="232"/>
      <c r="B27" s="233"/>
      <c r="C27" s="233"/>
      <c r="D27" s="229"/>
      <c r="E27" s="229"/>
      <c r="F27" s="229"/>
      <c r="G27" s="229"/>
      <c r="H27" s="229"/>
      <c r="I27" s="229"/>
      <c r="J27" s="229"/>
      <c r="K27" s="229"/>
    </row>
    <row r="28" spans="1:16" ht="19.5" customHeight="1">
      <c r="A28" s="232"/>
      <c r="B28" s="233"/>
      <c r="C28" s="233"/>
      <c r="D28" s="229"/>
      <c r="E28" s="229"/>
      <c r="F28" s="229"/>
      <c r="G28" s="229"/>
      <c r="H28" s="229"/>
      <c r="I28" s="229"/>
      <c r="J28" s="229"/>
      <c r="K28" s="229"/>
    </row>
    <row r="29" spans="1:16" ht="19.5" customHeight="1">
      <c r="A29" s="232"/>
      <c r="B29" s="233"/>
      <c r="C29" s="233"/>
      <c r="D29" s="229"/>
      <c r="E29" s="229"/>
      <c r="F29" s="229"/>
      <c r="G29" s="229"/>
      <c r="H29" s="229"/>
      <c r="I29" s="229"/>
      <c r="J29" s="229"/>
      <c r="K29" s="229"/>
    </row>
    <row r="30" spans="1:16" ht="19.5" customHeight="1">
      <c r="A30" s="232"/>
      <c r="B30" s="233"/>
      <c r="C30" s="233"/>
      <c r="D30" s="229"/>
      <c r="E30" s="229"/>
      <c r="F30" s="229"/>
      <c r="G30" s="229"/>
      <c r="H30" s="229"/>
      <c r="I30" s="229"/>
      <c r="J30" s="229"/>
      <c r="K30" s="229"/>
    </row>
    <row r="31" spans="1:16" ht="19.5" customHeight="1">
      <c r="A31" s="232"/>
      <c r="B31" s="233"/>
      <c r="C31" s="233"/>
      <c r="D31" s="229"/>
      <c r="E31" s="229"/>
      <c r="F31" s="229"/>
      <c r="G31" s="229"/>
      <c r="H31" s="229"/>
      <c r="I31" s="229"/>
      <c r="J31" s="229"/>
      <c r="K31" s="229"/>
    </row>
    <row r="32" spans="1:16" ht="19.5" customHeight="1">
      <c r="A32" s="232"/>
      <c r="B32" s="233"/>
      <c r="C32" s="233"/>
      <c r="D32" s="229"/>
      <c r="E32" s="229"/>
      <c r="F32" s="229"/>
      <c r="G32" s="229"/>
      <c r="H32" s="229"/>
      <c r="I32" s="229"/>
      <c r="J32" s="229"/>
      <c r="K32" s="229"/>
    </row>
    <row r="33" spans="1:11" ht="19.5" customHeight="1">
      <c r="A33" s="232"/>
      <c r="B33" s="233"/>
      <c r="C33" s="233"/>
      <c r="D33" s="229"/>
      <c r="E33" s="229"/>
      <c r="F33" s="229"/>
      <c r="G33" s="229"/>
      <c r="H33" s="229"/>
      <c r="I33" s="229"/>
      <c r="J33" s="229"/>
      <c r="K33" s="229"/>
    </row>
    <row r="34" spans="1:11" ht="19.5" customHeight="1">
      <c r="A34" s="232"/>
      <c r="B34" s="233"/>
      <c r="C34" s="233"/>
      <c r="D34" s="234"/>
      <c r="E34" s="234"/>
      <c r="F34" s="234"/>
      <c r="G34" s="234"/>
      <c r="H34" s="234"/>
      <c r="I34" s="234"/>
      <c r="J34" s="234"/>
      <c r="K34" s="234"/>
    </row>
    <row r="35" spans="1:11" ht="19.5" customHeight="1">
      <c r="A35" s="223"/>
      <c r="B35" s="223"/>
      <c r="C35" s="223"/>
      <c r="D35" s="234"/>
      <c r="E35" s="234"/>
      <c r="F35" s="234"/>
      <c r="G35" s="234"/>
      <c r="H35" s="234"/>
      <c r="I35" s="234"/>
      <c r="J35" s="234"/>
      <c r="K35" s="234"/>
    </row>
    <row r="36" spans="1:11" ht="19.5" customHeight="1">
      <c r="A36" s="232"/>
      <c r="B36" s="233"/>
      <c r="C36" s="233"/>
      <c r="D36" s="234"/>
      <c r="E36" s="234"/>
      <c r="F36" s="234"/>
      <c r="G36" s="234"/>
      <c r="H36" s="234"/>
      <c r="I36" s="237"/>
      <c r="J36" s="234"/>
      <c r="K36" s="237"/>
    </row>
    <row r="37" spans="1:11" ht="19.5" customHeight="1">
      <c r="A37" s="232"/>
      <c r="B37" s="233"/>
      <c r="C37" s="233"/>
      <c r="D37" s="232"/>
      <c r="E37" s="232"/>
      <c r="F37" s="232"/>
      <c r="G37" s="232"/>
      <c r="H37" s="232"/>
      <c r="I37" s="232"/>
      <c r="J37" s="232"/>
      <c r="K37" s="232"/>
    </row>
    <row r="38" spans="1:11" ht="19.5" customHeight="1">
      <c r="A38" s="232"/>
      <c r="B38" s="233"/>
      <c r="C38" s="233"/>
      <c r="D38" s="232"/>
      <c r="E38" s="232"/>
      <c r="F38" s="232"/>
      <c r="G38" s="232"/>
      <c r="H38" s="232"/>
      <c r="I38" s="232"/>
      <c r="J38" s="232"/>
      <c r="K38" s="232"/>
    </row>
    <row r="39" spans="1:11" ht="19.5" customHeight="1">
      <c r="A39" s="232"/>
      <c r="B39" s="233"/>
      <c r="C39" s="233"/>
      <c r="D39" s="232"/>
      <c r="E39" s="232"/>
      <c r="F39" s="232"/>
      <c r="G39" s="232"/>
      <c r="H39" s="232"/>
      <c r="I39" s="232"/>
      <c r="J39" s="232"/>
      <c r="K39" s="232"/>
    </row>
    <row r="40" spans="1:11" ht="19.5" customHeight="1">
      <c r="A40" s="232"/>
      <c r="B40" s="233"/>
      <c r="C40" s="233"/>
      <c r="D40" s="232"/>
      <c r="E40" s="232"/>
      <c r="F40" s="232"/>
      <c r="G40" s="232"/>
      <c r="H40" s="232"/>
      <c r="I40" s="232"/>
      <c r="J40" s="232"/>
      <c r="K40" s="232"/>
    </row>
    <row r="41" spans="1:11" ht="19.5" customHeight="1">
      <c r="A41" s="232"/>
      <c r="B41" s="233"/>
      <c r="C41" s="233"/>
      <c r="D41" s="232"/>
      <c r="E41" s="232"/>
      <c r="F41" s="232"/>
      <c r="G41" s="232"/>
      <c r="H41" s="232"/>
      <c r="I41" s="232"/>
      <c r="J41" s="232"/>
      <c r="K41" s="232"/>
    </row>
    <row r="42" spans="1:11" ht="19.5" customHeight="1">
      <c r="A42" s="232"/>
      <c r="B42" s="233"/>
      <c r="C42" s="233"/>
      <c r="D42" s="232"/>
      <c r="E42" s="232"/>
      <c r="F42" s="232"/>
      <c r="G42" s="232"/>
      <c r="H42" s="232"/>
      <c r="I42" s="232"/>
      <c r="J42" s="232"/>
      <c r="K42" s="232"/>
    </row>
    <row r="43" spans="1:11" ht="19.5" customHeight="1">
      <c r="A43" s="232"/>
      <c r="B43" s="233"/>
      <c r="C43" s="233"/>
      <c r="D43" s="232"/>
      <c r="E43" s="232"/>
      <c r="F43" s="232"/>
      <c r="G43" s="232"/>
      <c r="H43" s="232"/>
      <c r="I43" s="232"/>
      <c r="J43" s="232"/>
      <c r="K43" s="232"/>
    </row>
    <row r="44" spans="1:11" ht="19.5" customHeight="1">
      <c r="A44" s="232"/>
      <c r="B44" s="238"/>
      <c r="C44" s="238"/>
      <c r="D44" s="232"/>
      <c r="E44" s="232"/>
      <c r="F44" s="232"/>
      <c r="G44" s="232"/>
      <c r="H44" s="232"/>
      <c r="I44" s="232"/>
      <c r="J44" s="232"/>
      <c r="K44" s="232"/>
    </row>
    <row r="45" spans="1:11" ht="19.5" customHeight="1">
      <c r="A45" s="232"/>
      <c r="B45" s="238"/>
      <c r="C45" s="238"/>
      <c r="D45" s="234"/>
      <c r="E45" s="234"/>
      <c r="F45" s="234"/>
      <c r="G45" s="234"/>
      <c r="H45" s="234"/>
      <c r="I45" s="237"/>
      <c r="J45" s="234"/>
      <c r="K45" s="237"/>
    </row>
    <row r="46" spans="1:11" ht="19.5" customHeight="1">
      <c r="A46" s="239"/>
      <c r="B46" s="240"/>
      <c r="C46" s="240"/>
      <c r="D46" s="239"/>
      <c r="E46" s="239"/>
      <c r="F46" s="239"/>
      <c r="G46" s="239"/>
      <c r="H46" s="239"/>
      <c r="I46" s="239"/>
      <c r="J46" s="239"/>
      <c r="K46" s="239"/>
    </row>
    <row r="47" spans="1:11" ht="19.5" customHeight="1">
      <c r="A47" s="239"/>
      <c r="B47" s="240"/>
      <c r="C47" s="240"/>
      <c r="D47" s="239"/>
      <c r="E47" s="239"/>
      <c r="F47" s="239"/>
      <c r="G47" s="239"/>
      <c r="H47" s="239"/>
      <c r="I47" s="239"/>
      <c r="J47" s="239"/>
      <c r="K47" s="239"/>
    </row>
    <row r="48" spans="1:11" ht="19.5" customHeight="1">
      <c r="A48" s="239"/>
      <c r="B48" s="239"/>
      <c r="C48" s="239"/>
      <c r="D48" s="239"/>
      <c r="E48" s="239"/>
      <c r="F48" s="239"/>
      <c r="G48" s="239"/>
      <c r="H48" s="239"/>
      <c r="I48" s="239"/>
      <c r="J48" s="229"/>
      <c r="K48" s="229"/>
    </row>
    <row r="52" spans="4:15" ht="19.5" customHeight="1">
      <c r="D52" s="212"/>
      <c r="E52" s="212"/>
      <c r="F52" s="212"/>
      <c r="G52" s="212"/>
      <c r="H52" s="212"/>
      <c r="I52" s="212"/>
      <c r="J52" s="212"/>
      <c r="K52" s="241"/>
    </row>
    <row r="54" spans="4:15" ht="10.5" customHeight="1"/>
    <row r="60" spans="4:15" ht="10.5" customHeight="1"/>
    <row r="61" spans="4:15" ht="19.5" customHeight="1">
      <c r="O61" s="213" t="s">
        <v>10</v>
      </c>
    </row>
    <row r="66" spans="1:3" ht="10.5" customHeight="1">
      <c r="A66" s="212"/>
    </row>
    <row r="67" spans="1:3" ht="19.5" customHeight="1">
      <c r="B67" s="212"/>
      <c r="C67" s="212"/>
    </row>
    <row r="70" spans="1:3" ht="10.5" customHeight="1"/>
    <row r="72" spans="1:3" ht="30.75" customHeight="1"/>
    <row r="74" spans="1:3" ht="12.75" customHeight="1"/>
  </sheetData>
  <sheetProtection selectLockedCells="1" selectUnlockedCells="1"/>
  <mergeCells count="1">
    <mergeCell ref="A1:O5"/>
  </mergeCells>
  <pageMargins left="0.78749999999999998" right="0.78749999999999998" top="0.45624999999999999" bottom="0.50416666666666665" header="0.19097222222222221" footer="0.2388888888888889"/>
  <pageSetup paperSize="9" firstPageNumber="0" orientation="landscape" horizontalDpi="300" verticalDpi="300"/>
  <headerFooter alignWithMargins="0">
    <oddHeader>&amp;C&amp;"Times New Roman,Standard"&amp;12&amp;A</oddHeader>
    <oddFooter>&amp;C&amp;"Times New Roman,Standard"&amp;12Pagina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16</vt:i4>
      </vt:variant>
    </vt:vector>
  </HeadingPairs>
  <TitlesOfParts>
    <vt:vector size="19" baseType="lpstr">
      <vt:lpstr>ceník</vt:lpstr>
      <vt:lpstr>objednávkový formulář</vt:lpstr>
      <vt:lpstr>tabulka velikostí</vt:lpstr>
      <vt:lpstr>'tabulka velikostí'!__xlnm.Print_Area</vt:lpstr>
      <vt:lpstr>_1Excel_BuiltIn_Print_Area_1_1_1_1_1_1</vt:lpstr>
      <vt:lpstr>ceník!dop</vt:lpstr>
      <vt:lpstr>'tabulka velikostí'!Excel_BuiltIn_Print_Area</vt:lpstr>
      <vt:lpstr>Excel_BuiltIn_Print_Area_1_1</vt:lpstr>
      <vt:lpstr>Excel_BuiltIn_Print_Area_1_1_1</vt:lpstr>
      <vt:lpstr>Excel_BuiltIn_Print_Area_1_1_1_1</vt:lpstr>
      <vt:lpstr>Excel_BuiltIn_Print_Area_1_1_1_1_1</vt:lpstr>
      <vt:lpstr>ceník!Názvy_tisku</vt:lpstr>
      <vt:lpstr>'objednávkový formulář'!Názvy_tisku</vt:lpstr>
      <vt:lpstr>ceník!Oblast_tisku</vt:lpstr>
      <vt:lpstr>'objednávkový formulář'!Oblast_tisku</vt:lpstr>
      <vt:lpstr>'tabulka velikostí'!Oblast_tisku</vt:lpstr>
      <vt:lpstr>ra</vt:lpstr>
      <vt:lpstr>raba</vt:lpstr>
      <vt:lpstr>rezie</vt:lpstr>
    </vt:vector>
  </TitlesOfParts>
  <Company>viva sport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 Vacek</dc:creator>
  <cp:lastModifiedBy>viva8</cp:lastModifiedBy>
  <cp:lastPrinted>2021-04-06T13:15:41Z</cp:lastPrinted>
  <dcterms:created xsi:type="dcterms:W3CDTF">2005-09-05T07:00:36Z</dcterms:created>
  <dcterms:modified xsi:type="dcterms:W3CDTF">2021-04-07T12:14:32Z</dcterms:modified>
</cp:coreProperties>
</file>